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GPYP\2026\AUSTERIDAD\IAR 2025\"/>
    </mc:Choice>
  </mc:AlternateContent>
  <bookViews>
    <workbookView xWindow="0" yWindow="0" windowWidth="28800" windowHeight="11580" tabRatio="888" activeTab="2"/>
  </bookViews>
  <sheets>
    <sheet name="I.Clasificación económica" sheetId="1" r:id="rId1"/>
    <sheet name="II. Concepto de gasto" sheetId="2" r:id="rId2"/>
    <sheet name="III.RH plazas de estructura" sheetId="3" r:id="rId3"/>
    <sheet name="III.RH Costo de estructura" sheetId="4" r:id="rId4"/>
    <sheet name="IV. Contrataciones" sheetId="5" r:id="rId5"/>
    <sheet name="V.Comisiones y viáticos" sheetId="6" r:id="rId6"/>
    <sheet name="VI.Indicadores" sheetId="7" r:id="rId7"/>
    <sheet name="Deflactor" sheetId="9" r:id="rId8"/>
    <sheet name="Dependencias" sheetId="8" state="hidden" r:id="rId9"/>
  </sheets>
  <externalReferences>
    <externalReference r:id="rId10"/>
    <externalReference r:id="rId11"/>
  </externalReferences>
  <definedNames>
    <definedName name="_02_Oficina_de_la_Presidencia_de_la_República" localSheetId="8">Dependencias!$B$2</definedName>
    <definedName name="_02_Oficina_de_la_Presidencia_de_la_República">#REF!</definedName>
    <definedName name="_02_Oficina_Presidencia_República" localSheetId="8">Dependencias!$B$2</definedName>
    <definedName name="_02_Oficina_Presidencia_República">#REF!</definedName>
    <definedName name="_04_Gobernación" localSheetId="8">Dependencias!$C$2:$C$14</definedName>
    <definedName name="_04_Gobernación">#REF!</definedName>
    <definedName name="_05_Relaciones_Exteriores" localSheetId="8">Dependencias!$D$2:$D$5</definedName>
    <definedName name="_05_Relaciones_Exteriores">#REF!</definedName>
    <definedName name="_06_Hacienda_y_Crédito_Público" localSheetId="8">Dependencias!$E$2:$E$23</definedName>
    <definedName name="_06_Hacienda_y_Crédito_Público">#REF!</definedName>
    <definedName name="_08_Agricultura_y_Desarrollo_Rural" localSheetId="8">Dependencias!$F$2:$F$19</definedName>
    <definedName name="_08_Agricultura_y_Desarrollo_Rural">#REF!</definedName>
    <definedName name="_09_Infraestructura_Comunicaciones_y_Transportes" localSheetId="8">Dependencias!$G$2:$G$14</definedName>
    <definedName name="_09_Infraestructura_Comunicaciones_y_Transportes">#REF!</definedName>
    <definedName name="_10_Economía" localSheetId="8">Dependencias!$H$2:$H$10</definedName>
    <definedName name="_10_Economía">#REF!</definedName>
    <definedName name="_11_Educación_Pública" localSheetId="8">Dependencias!$I$2:$I$32</definedName>
    <definedName name="_11_Educación_Pública">#REF!</definedName>
    <definedName name="_12_Salud" localSheetId="8">Dependencias!$J$2:$J$34</definedName>
    <definedName name="_12_Salud">#REF!</definedName>
    <definedName name="_13_Marina" localSheetId="8">Dependencias!$K$2:$K$27</definedName>
    <definedName name="_13_Marina">#REF!</definedName>
    <definedName name="_14_Trabajo_y_Previsión_Social" localSheetId="8">Dependencias!$L$2:$L$7</definedName>
    <definedName name="_14_Trabajo_y_Previsión_Social">#REF!</definedName>
    <definedName name="_15_Desarrollo_Agrario_Territorial_y_Urbano" localSheetId="8">Dependencias!$M$2:$M$7</definedName>
    <definedName name="_15_Desarrollo_Agrario_Territorial_y_Urbano">#REF!</definedName>
    <definedName name="_16_Medio_Ambiente_y_Recursos_Naturales" localSheetId="8">Dependencias!$N$2:$N$9</definedName>
    <definedName name="_16_Medio_Ambiente_y_Recursos_Naturales">#REF!</definedName>
    <definedName name="_18_Energía" localSheetId="8">Dependencias!$O$2:$O$11</definedName>
    <definedName name="_18_Energía">#REF!</definedName>
    <definedName name="_20_Bienestar" localSheetId="8">Dependencias!$P$2:$P$6</definedName>
    <definedName name="_20_Bienestar">#REF!</definedName>
    <definedName name="_21_Turismo" localSheetId="8">Dependencias!$Q$2:$Q$7</definedName>
    <definedName name="_21_Turismo">#REF!</definedName>
    <definedName name="_25_Previsiones_y_Aportaciones_para_los_Sistemas_de_Educación_Básica_Normal_Tecnológica_y_de_Adultos" localSheetId="8">Dependencias!$R$2</definedName>
    <definedName name="_25_Previsiones_y_Aportaciones_para_los_Sistemas_de_Educación_Básica_Normal_Tecnológica_y_de_Adultos">#REF!</definedName>
    <definedName name="_27_Función_Pública" localSheetId="8">Dependencias!$S$2</definedName>
    <definedName name="_27_Función_Pública">#REF!</definedName>
    <definedName name="_31_Tribunales_Agrarios" localSheetId="8">Dependencias!$T$2</definedName>
    <definedName name="_31_Tribunales_Agrarios">#REF!</definedName>
    <definedName name="_36_Seguridad_y_Protección_Ciudadana" localSheetId="8">Dependencias!$U$2:$U$9</definedName>
    <definedName name="_36_Seguridad_y_Protección_Ciudadana">#REF!</definedName>
    <definedName name="_37_Consejería_Jurídica_del_Ejecutivo_Federal" localSheetId="8">Dependencias!$V$2</definedName>
    <definedName name="_37_Consejería_Jurídica_del_Ejecutivo_Federal">#REF!</definedName>
    <definedName name="_38_Consejo_Nacional_de_Humanidades_Ciencias_y_Tecnologías" localSheetId="8">Dependencias!$W$2:$W$29</definedName>
    <definedName name="_38_Consejo_Nacional_de_Humanidades_Ciencias_y_Tecnologías">#REF!</definedName>
    <definedName name="_45_Comisión_Reguladora_de_Energía" localSheetId="8">Dependencias!$X$2</definedName>
    <definedName name="_45_Comisión_Reguladora_de_Energía">#REF!</definedName>
    <definedName name="_46_Comisión_Nacional_de_Hidrocarburos" localSheetId="8">Dependencias!$Y$2</definedName>
    <definedName name="_46_Comisión_Nacional_de_Hidrocarburos">#REF!</definedName>
    <definedName name="_47_Entidades_no_Sectorizadas" localSheetId="8">Dependencias!$Z$2:$Z$12</definedName>
    <definedName name="_47_Entidades_no_Sectorizadas">#REF!</definedName>
    <definedName name="_48_Cultura" localSheetId="8">Dependencias!$AA$2:$AA$15</definedName>
    <definedName name="_48_Cultura">#REF!</definedName>
    <definedName name="_50_Instituto_Mexicano_del_Seguro_Social" localSheetId="8">Dependencias!$AB$2</definedName>
    <definedName name="_50_Instituto_Mexicano_del_Seguro_Social">#REF!</definedName>
    <definedName name="_51_Instituto_de_Seguridad_y_Servicios_Sociales_de_los_Trabajadores_del_Estado" localSheetId="8">Dependencias!$AC$2</definedName>
    <definedName name="_51_Instituto_de_Seguridad_y_Servicios_Sociales_de_los_Trabajadores_del_Estado">#REF!</definedName>
    <definedName name="_52_Petróleos_Mexicanos" localSheetId="8">Dependencias!$AD$2</definedName>
    <definedName name="_52_Petróleos_Mexicanos">#REF!</definedName>
    <definedName name="_53_Comisión_Federal_de_Electricidad" localSheetId="8">Dependencias!$AE$2</definedName>
    <definedName name="_53_Comisión_Federal_de_Electricidad">#REF!</definedName>
    <definedName name="ramo" localSheetId="8">Dependencias!$A$2:$A$31</definedName>
    <definedName name="ramo">[1]Dependencias_20231!$A$2:$A$31</definedName>
    <definedName name="selección" localSheetId="8">'[2]I.Clasificación económica'!$B$1</definedName>
    <definedName name="selección">'[1]I.Clasificación económica'!$B$1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D8" i="5"/>
  <c r="J11" i="5" l="1"/>
  <c r="D49" i="7" l="1"/>
  <c r="G9" i="6"/>
  <c r="I6" i="6"/>
  <c r="K6" i="5"/>
  <c r="B8" i="5"/>
  <c r="D9" i="6"/>
  <c r="H9" i="6" s="1"/>
  <c r="F11" i="3" l="1"/>
  <c r="E11" i="3"/>
  <c r="B9" i="3"/>
  <c r="E10" i="3"/>
  <c r="C8" i="1"/>
  <c r="D8" i="1"/>
  <c r="B8" i="1"/>
  <c r="B9" i="2"/>
  <c r="C9" i="2"/>
  <c r="C9" i="6" l="1"/>
  <c r="F10" i="3"/>
  <c r="E13" i="3"/>
  <c r="E11" i="2" l="1"/>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10" i="2"/>
  <c r="F10" i="1" l="1"/>
  <c r="F11" i="1"/>
  <c r="F12" i="1"/>
  <c r="F13" i="1"/>
  <c r="F15" i="1"/>
  <c r="F16" i="1"/>
  <c r="F17" i="1"/>
  <c r="E10" i="1"/>
  <c r="E11" i="1"/>
  <c r="E12" i="1"/>
  <c r="E13" i="1"/>
  <c r="E15" i="1"/>
  <c r="E16" i="1"/>
  <c r="E17" i="1"/>
  <c r="D14" i="1"/>
  <c r="C14" i="1"/>
  <c r="B14" i="1"/>
  <c r="D9" i="1"/>
  <c r="C9" i="1"/>
  <c r="B9" i="1"/>
  <c r="D9" i="2"/>
  <c r="B12" i="3"/>
  <c r="F17" i="3"/>
  <c r="E17" i="3"/>
  <c r="F16" i="3"/>
  <c r="E16" i="3"/>
  <c r="D15" i="3"/>
  <c r="F15" i="3" s="1"/>
  <c r="C15" i="3"/>
  <c r="B15" i="3"/>
  <c r="F14" i="3"/>
  <c r="E14" i="3"/>
  <c r="F13" i="3"/>
  <c r="D12" i="3"/>
  <c r="C12" i="3"/>
  <c r="D9" i="3"/>
  <c r="C9" i="3"/>
  <c r="C15" i="4"/>
  <c r="B15" i="4"/>
  <c r="B12" i="4"/>
  <c r="B9" i="4"/>
  <c r="F10" i="4"/>
  <c r="F11" i="4"/>
  <c r="F13" i="4"/>
  <c r="F14" i="4"/>
  <c r="F16" i="4"/>
  <c r="F17" i="4"/>
  <c r="E10" i="4"/>
  <c r="E11" i="4"/>
  <c r="E13" i="4"/>
  <c r="E14" i="4"/>
  <c r="E16" i="4"/>
  <c r="E17" i="4"/>
  <c r="P7" i="5"/>
  <c r="P9" i="5"/>
  <c r="P10" i="5"/>
  <c r="P12" i="5"/>
  <c r="P13" i="5"/>
  <c r="D15" i="4"/>
  <c r="D12" i="4"/>
  <c r="C12" i="4"/>
  <c r="D9" i="4"/>
  <c r="C9" i="4"/>
  <c r="E15" i="4" l="1"/>
  <c r="F15" i="4"/>
  <c r="D8" i="4"/>
  <c r="E12" i="4"/>
  <c r="F12" i="4"/>
  <c r="F14" i="1"/>
  <c r="F12" i="3"/>
  <c r="F9" i="4"/>
  <c r="D8" i="3"/>
  <c r="E15" i="3"/>
  <c r="E12" i="3"/>
  <c r="E14" i="1"/>
  <c r="F9" i="3"/>
  <c r="B8" i="3"/>
  <c r="C8" i="3"/>
  <c r="E9" i="3"/>
  <c r="E9" i="2"/>
  <c r="F9" i="2"/>
  <c r="E8" i="1"/>
  <c r="F8" i="1"/>
  <c r="F9" i="1"/>
  <c r="E9" i="1"/>
  <c r="B8" i="4"/>
  <c r="E9" i="4"/>
  <c r="C8" i="4"/>
  <c r="F8" i="4" l="1"/>
  <c r="E8" i="4"/>
  <c r="F8" i="3"/>
  <c r="E8" i="3"/>
  <c r="H11" i="5"/>
  <c r="H8" i="5"/>
  <c r="G8" i="5"/>
  <c r="G11" i="5"/>
  <c r="E11" i="5"/>
  <c r="E8" i="5"/>
  <c r="B11" i="5"/>
  <c r="C9" i="5" s="1"/>
  <c r="O8" i="5"/>
  <c r="O11" i="5"/>
  <c r="N11" i="5"/>
  <c r="M11" i="5"/>
  <c r="L11" i="5"/>
  <c r="K11" i="5"/>
  <c r="K8" i="5"/>
  <c r="L8" i="5"/>
  <c r="M8" i="5"/>
  <c r="N8" i="5"/>
  <c r="J8" i="5"/>
  <c r="J6" i="5" s="1"/>
  <c r="B9" i="6"/>
  <c r="E9" i="6"/>
  <c r="F9" i="6"/>
  <c r="I8" i="6"/>
  <c r="D45" i="7"/>
  <c r="D42" i="7"/>
  <c r="D39" i="7"/>
  <c r="D34" i="7"/>
  <c r="D31" i="7"/>
  <c r="D28" i="7"/>
  <c r="D24" i="7"/>
  <c r="D20" i="7"/>
  <c r="D16" i="7"/>
  <c r="D12" i="7"/>
  <c r="D8" i="7"/>
  <c r="I7" i="9"/>
  <c r="F14" i="9"/>
  <c r="F9" i="5" l="1"/>
  <c r="D6" i="5"/>
  <c r="E6" i="5"/>
  <c r="F7" i="5" s="1"/>
  <c r="P11" i="5"/>
  <c r="P8" i="5"/>
  <c r="H6" i="5"/>
  <c r="I10" i="5" s="1"/>
  <c r="G6" i="5"/>
  <c r="I7" i="6"/>
  <c r="I9" i="5"/>
  <c r="I8" i="5"/>
  <c r="I13" i="5"/>
  <c r="B6" i="5"/>
  <c r="Q9" i="5" l="1"/>
  <c r="F12" i="5"/>
  <c r="R9" i="5"/>
  <c r="F11" i="5"/>
  <c r="F13" i="5"/>
  <c r="F8" i="5"/>
  <c r="F10" i="5"/>
  <c r="C13" i="5"/>
  <c r="C10" i="5"/>
  <c r="C12" i="5"/>
  <c r="I12" i="5"/>
  <c r="I11" i="5"/>
  <c r="I7" i="5"/>
  <c r="C7" i="5"/>
  <c r="C11" i="5"/>
  <c r="C8" i="5"/>
  <c r="Q13" i="5" l="1"/>
  <c r="F6" i="5"/>
  <c r="R13" i="5"/>
  <c r="Q7" i="5"/>
  <c r="R7" i="5"/>
  <c r="Q12" i="5"/>
  <c r="R12" i="5"/>
  <c r="R11" i="5"/>
  <c r="Q11" i="5"/>
  <c r="R8" i="5"/>
  <c r="Q8" i="5"/>
  <c r="R10" i="5"/>
  <c r="Q10" i="5"/>
  <c r="I6" i="5"/>
  <c r="C6" i="5"/>
  <c r="H14" i="9"/>
  <c r="G14" i="9"/>
  <c r="E14" i="9"/>
  <c r="H13" i="9"/>
  <c r="G13" i="9"/>
  <c r="E13" i="9"/>
  <c r="H12" i="9"/>
  <c r="G12" i="9"/>
  <c r="E12" i="9"/>
  <c r="H11" i="9"/>
  <c r="G11" i="9"/>
  <c r="E11" i="9"/>
  <c r="H10" i="9"/>
  <c r="G10" i="9"/>
  <c r="E10" i="9"/>
  <c r="H9" i="9"/>
  <c r="G9" i="9"/>
  <c r="E9" i="9"/>
  <c r="H8" i="9"/>
  <c r="G8" i="9"/>
  <c r="E8" i="9"/>
  <c r="H7" i="9"/>
  <c r="G7" i="9"/>
  <c r="E7" i="9"/>
  <c r="E6" i="9"/>
  <c r="Q6" i="5" l="1"/>
  <c r="R6" i="5"/>
  <c r="I6" i="9"/>
  <c r="I14" i="9"/>
  <c r="I10" i="9"/>
  <c r="I9" i="9"/>
  <c r="I11" i="9"/>
  <c r="I12" i="9"/>
  <c r="I13" i="9"/>
  <c r="I8" i="9"/>
  <c r="F13" i="9"/>
  <c r="F12" i="9"/>
  <c r="F10" i="9"/>
  <c r="F8" i="9"/>
  <c r="F11" i="9"/>
  <c r="F9" i="9"/>
  <c r="F7" i="9"/>
  <c r="O6" i="5" l="1"/>
  <c r="N6" i="5"/>
  <c r="M6" i="5"/>
  <c r="L6" i="5"/>
  <c r="P6" i="5"/>
</calcChain>
</file>

<file path=xl/sharedStrings.xml><?xml version="1.0" encoding="utf-8"?>
<sst xmlns="http://schemas.openxmlformats.org/spreadsheetml/2006/main" count="941" uniqueCount="584">
  <si>
    <t>Ramo</t>
  </si>
  <si>
    <t>Institución</t>
  </si>
  <si>
    <t>I. Clasificación económica</t>
  </si>
  <si>
    <t>Concepto</t>
  </si>
  <si>
    <t>Total</t>
  </si>
  <si>
    <t>Gasto corriente</t>
  </si>
  <si>
    <t>Servicios personales</t>
  </si>
  <si>
    <t>Gastos de operación</t>
  </si>
  <si>
    <t>Subsidios</t>
  </si>
  <si>
    <t>Otros gastos corrientes</t>
  </si>
  <si>
    <t>Gasto de inversión</t>
  </si>
  <si>
    <t>Inversión física</t>
  </si>
  <si>
    <t>Otros gastos de inversión</t>
  </si>
  <si>
    <t>- En caso de no reportar monto ejercido se debe anotar 0 para que se ejecute la suma y el cálculo de las variaciones correctamente.</t>
  </si>
  <si>
    <t>II. Concepto de gasto</t>
  </si>
  <si>
    <t>Partida específica de gasto</t>
  </si>
  <si>
    <t>14403 - Cuotas para el seguro de gastos médicos del personal civil</t>
  </si>
  <si>
    <t>14404 - Cuotas para el seguro de separación individualizado</t>
  </si>
  <si>
    <t>21101 - Materiales y útiles de oficina</t>
  </si>
  <si>
    <t>21201 - Materiales y útiles de impresión y reproducción</t>
  </si>
  <si>
    <t>21401 - Materiales y útiles consumibles para el procesamiento en equipos y bienes informáticos</t>
  </si>
  <si>
    <t>21501 - Material de apoyo informativo</t>
  </si>
  <si>
    <t>22102 - Productos alimenticios para personas derivado de la prestación de servicios públicos en unidades de salud, educativas, de readaptación social y otras</t>
  </si>
  <si>
    <t>22103 - Productos alimenticios para el personal que realiza labores en campo o de supervisión</t>
  </si>
  <si>
    <t>22104 - Productos alimenticios para el personal en las instalaciones de las dependencias y entidades</t>
  </si>
  <si>
    <t>22106 - Productos alimenticios para el personal derivado de actividades extraordinarias</t>
  </si>
  <si>
    <t>26102 - Combustibles, lubricantes y aditivos para vehículos terrestres, aéreos, marítimos, lacustres y fluviales destinados a servicios públicos y la operación de programas públicos</t>
  </si>
  <si>
    <t>26103 - Combustibles, lubricantes y aditivos para vehículos terrestres, aéreos, marítimos, lacustres y fluviales destinados a servicios administrativos</t>
  </si>
  <si>
    <t>26104 - Combustibles, lubricantes y aditivos para vehículos terrestres, aéreos, marítimos, lacustres y fluviales asignados a servidores públicos</t>
  </si>
  <si>
    <t>26105 - Combustibles, lubricantes y aditivos para maquinaria, equipo de producción y servicios administrativos</t>
  </si>
  <si>
    <t>31201 Servicios de gas</t>
  </si>
  <si>
    <t>31301 Servicios de agua</t>
  </si>
  <si>
    <t>31401 - Servicio telefónico convencional</t>
  </si>
  <si>
    <t>31501 - Servicio de telefonía celular</t>
  </si>
  <si>
    <t>31601 Servicio de radiolocalización</t>
  </si>
  <si>
    <t>31602 Servicios de telecomunicaciones</t>
  </si>
  <si>
    <t>31603 Servicios de internet</t>
  </si>
  <si>
    <t>31701 Servicio de conducción de señales analógicas y digitales</t>
  </si>
  <si>
    <t>31801 Servicio postal</t>
  </si>
  <si>
    <t>31802 Servicio telegráfico</t>
  </si>
  <si>
    <t>31901 Servicios integrales de telecomunicación</t>
  </si>
  <si>
    <t>31902 Contratación de otros servicios</t>
  </si>
  <si>
    <t>31904 Servicios integrales de infraestructura de cómputo</t>
  </si>
  <si>
    <t>32101 - Arrendamiento de terrenos</t>
  </si>
  <si>
    <t>32201 - Arrendamiento de edificios y locales</t>
  </si>
  <si>
    <t>32301 - Arrendamiento de equipo y bienes informáticos</t>
  </si>
  <si>
    <t>32302 - Arrendamiento de mobiliario</t>
  </si>
  <si>
    <t>32303 - Arrendamiento de equipo de telecomunicaciones</t>
  </si>
  <si>
    <t>32502 - Arrendamiento de vehículos terrestres, aéreos, marítimos, lacustres y fluviales para servicios públicos y la operación de programas públicos</t>
  </si>
  <si>
    <t>32503 - Arrendamiento de vehículos terrestres, aéreos, marítimos, lacustres y fluviales para servicios administrativos</t>
  </si>
  <si>
    <t>32505 - Arrendamiento de vehículos terrestres, aéreos, marítimos, lacustres y fluviales para servidores públicos</t>
  </si>
  <si>
    <t>32601 - Arrendamiento de maquinaria y equipo</t>
  </si>
  <si>
    <t>32903 - Otros Arrendamientos</t>
  </si>
  <si>
    <t>33101 - Asesorías asociadas a convenios, tratados o acuerdos</t>
  </si>
  <si>
    <t>33102 - Asesorías por controversias en el marco de los tratados internacionales</t>
  </si>
  <si>
    <t>33103 - Consultorías para programas o proyectos financiados por organismos internacionales</t>
  </si>
  <si>
    <t>33104 - Otras asesorías para la operación de programas</t>
  </si>
  <si>
    <t>33501 - Estudios e Investigaciones</t>
  </si>
  <si>
    <t>33604 - Impresión y elaboración de material informativo derivado de la operación y administración de las dependencias y entidades</t>
  </si>
  <si>
    <t>35101 - Mantenimiento y conservación de inmuebles para la prestación de servicios administrativos</t>
  </si>
  <si>
    <t>35201 - Mantenimiento y conservación de mobiliario y equipo de administración</t>
  </si>
  <si>
    <t>36101 - Difusión de mensajes sobre programas y actividades gubernamentales</t>
  </si>
  <si>
    <t>36201 - Difusión de mensajes comerciales para promover la venta de productos o servicios</t>
  </si>
  <si>
    <t>36901 - Servicios relacionados con monitoreo de información en medios masivos</t>
  </si>
  <si>
    <t>37301-Pasajes marítimos, lacustres y fluviales para labores en campo y de supervisión</t>
  </si>
  <si>
    <t>37304-Pasajes marítimos, lacustres y fluviales para servidores públicos de mando en el desempeño de comisiones y funciones oficiales</t>
  </si>
  <si>
    <t>37801 - Servicios integrales nacionales para servidores públicos en el desempeño de comisiones y funciones oficiales</t>
  </si>
  <si>
    <t>37802 - Servicios integrales en el extranjero para servidores públicos en el desempeño de comisiones y funciones oficiales</t>
  </si>
  <si>
    <t>38301 - Congresos y convenciones</t>
  </si>
  <si>
    <t>38401 – Exposiciones</t>
  </si>
  <si>
    <t>38501 - Gastos para alimentación de servidores públicos de mando</t>
  </si>
  <si>
    <t>51101 – Mobiliario</t>
  </si>
  <si>
    <t>51201 - Muebles, excepto de oficina y estantería</t>
  </si>
  <si>
    <t>51501 - Bienes informáticos</t>
  </si>
  <si>
    <t>51901 - Equipo de administración</t>
  </si>
  <si>
    <t>56501 - Equipos y aparatos de comunicaciones y telecomunicaciones</t>
  </si>
  <si>
    <t>que presenten variaciones mayores al 10 por ciento real en cada una de las partidas de gasto reguladas por la Ley en el ejercicio fiscal que se reporta en relación con el gasto ejercido en el año inmediato anterior.</t>
  </si>
  <si>
    <t>III. Plazas de la estructura organizacional</t>
  </si>
  <si>
    <t xml:space="preserve">Estructura organizacional
</t>
  </si>
  <si>
    <t>Mando y enlace</t>
  </si>
  <si>
    <t>Categorías</t>
  </si>
  <si>
    <t>Operativo</t>
  </si>
  <si>
    <t>1/ El número de plazas debe reportarse en valores enteros por tratarse de unidades cerradas.</t>
  </si>
  <si>
    <t>- En caso de no reportar número de plazas se debe anotar 0 para que se ejecuten los cálculos correctamente.</t>
  </si>
  <si>
    <t>III. Costo de la estructura organizacional</t>
  </si>
  <si>
    <t>Tabulador salarial</t>
  </si>
  <si>
    <t>IV. Contrataciones</t>
  </si>
  <si>
    <t>Método</t>
  </si>
  <si>
    <t>Variación</t>
  </si>
  <si>
    <t>% Participación monto (a)</t>
  </si>
  <si>
    <t>Número de unidades compradoras</t>
  </si>
  <si>
    <t>% Participación monto (b)</t>
  </si>
  <si>
    <t>Total de contratos</t>
  </si>
  <si>
    <t>Número de contratos modificados</t>
  </si>
  <si>
    <t>Número de contratos que modificaron plazo</t>
  </si>
  <si>
    <t>Número de contratos que modificaron monto</t>
  </si>
  <si>
    <t>Número de contratos que modificaron otro</t>
  </si>
  <si>
    <t>Licitación pública</t>
  </si>
  <si>
    <t>- En caso de no reportar cantidades o montos se debe anotar 0 para que se ejecuten los cálculos correctamente.</t>
  </si>
  <si>
    <t>V. Comisiones y viáticos</t>
  </si>
  <si>
    <t>Año de administración*</t>
  </si>
  <si>
    <t>Número de comisiones</t>
  </si>
  <si>
    <t>Personas</t>
  </si>
  <si>
    <t>Notas:</t>
  </si>
  <si>
    <t>VI. Indicadores de eficiencia, seguimiento y desempeño</t>
  </si>
  <si>
    <t>Indicador</t>
  </si>
  <si>
    <t>Variables</t>
  </si>
  <si>
    <t>Nombre de la variable</t>
  </si>
  <si>
    <t>1. Variación del gasto corriente</t>
  </si>
  <si>
    <t xml:space="preserve">Suma del gasto corriente del ejercicio que reporta el ente público obligado. </t>
  </si>
  <si>
    <t>GC</t>
  </si>
  <si>
    <t xml:space="preserve">Suma del gasto corriente del año base que reporta el ente público obligado. </t>
  </si>
  <si>
    <t>GCR</t>
  </si>
  <si>
    <t>Resultado</t>
  </si>
  <si>
    <t>Nota: los montos deben guardar congruencia con lo reportado en el formato de "Información presupuestal por clasificación económica del Ente Público" del presente Anexo.</t>
  </si>
  <si>
    <t>2. Variación del gasto en arrendamientos de edificios y locales</t>
  </si>
  <si>
    <t>Gasto en arrendamientos de edificios y locales del ejercicio que reporta el ente público obligado.</t>
  </si>
  <si>
    <t>GAEL</t>
  </si>
  <si>
    <t>Gasto en  arrendamientos de edificios y locales del año base que reporta el ente público obligado.</t>
  </si>
  <si>
    <t>GAELR</t>
  </si>
  <si>
    <t>Nota: los montos deben guardar congruencia con lo reportado en la partida 32201 en el formato de "Información por concepto de gasto del Ente Público" del presente Anexo.</t>
  </si>
  <si>
    <t>3. Variación del gasto en viáticos nacionales</t>
  </si>
  <si>
    <t xml:space="preserve">Gasto en viáticos nacionales de los servidores públicos en el desempeño de sus funciones del ejercicio que reporta el ente público obligado. </t>
  </si>
  <si>
    <t>GVN</t>
  </si>
  <si>
    <t xml:space="preserve">Gasto en viáticos nacionales de los servidores públicos en el desempeño de sus funciones del año base que reporta el ente público obligado. </t>
  </si>
  <si>
    <t>GVNR</t>
  </si>
  <si>
    <t xml:space="preserve">Resultado </t>
  </si>
  <si>
    <t>Nota: los montos deben guardar congruencia con lo reportado en el formato de "Comisiones y Viáticos" del presente Anexo.</t>
  </si>
  <si>
    <t>4. Variación del gasto en viáticos internacionales</t>
  </si>
  <si>
    <t>Gasto en viáticos internacionales de los  servidores públicos en el desempeño de comisiones y funciones oficiales en el extranjero del ejercicio que reporta el ente público obligado.</t>
  </si>
  <si>
    <t>GVI</t>
  </si>
  <si>
    <t>Gasto en viáticos internacionales de los  servidores públicos en el desempeño de comisiones y funciones oficiales en el extranjero del año base que reporta el ente público obligado.</t>
  </si>
  <si>
    <t>GVIR</t>
  </si>
  <si>
    <t>Nota: los montos deben guardar congruencia con lo reportado en el formato de "Comisiones y viáticos" del presente Anexo.</t>
  </si>
  <si>
    <t>5. Porcentaje del gasto en contrataciones públicas realizadas mediante licitación pública</t>
  </si>
  <si>
    <t>Gasto en contrataciones públicas realizadas mediante licitación pública del ejercicio que se reporta por el ente público obligado.</t>
  </si>
  <si>
    <t>GCLP</t>
  </si>
  <si>
    <t>Gasto en contrataciones públicas del ejercicio que se reporta por el ente público obligado.</t>
  </si>
  <si>
    <t>GCP</t>
  </si>
  <si>
    <t xml:space="preserve">Gasto en contrataciones públicas realizadas mediante invitación a cuando menos tres personas del ejercicio que se reporta por el ente público obligado. </t>
  </si>
  <si>
    <t>GCICMTP</t>
  </si>
  <si>
    <t xml:space="preserve">Gasto en contrataciones públicas del ejercicio que se reporta por el ente público obligado. </t>
  </si>
  <si>
    <r>
      <t>Variación porcentual real del último año reportado respecto de los años anteriores</t>
    </r>
    <r>
      <rPr>
        <b/>
        <vertAlign val="superscript"/>
        <sz val="10"/>
        <color theme="0"/>
        <rFont val="Noto Sans"/>
        <family val="2"/>
        <charset val="1"/>
      </rPr>
      <t>2/</t>
    </r>
  </si>
  <si>
    <r>
      <t>Administración vigente</t>
    </r>
    <r>
      <rPr>
        <b/>
        <vertAlign val="superscript"/>
        <sz val="10"/>
        <color theme="0"/>
        <rFont val="Noto Sans"/>
        <family val="2"/>
        <charset val="1"/>
      </rPr>
      <t>3/</t>
    </r>
  </si>
  <si>
    <r>
      <t>vs años anteriores de la administración vigente</t>
    </r>
    <r>
      <rPr>
        <b/>
        <vertAlign val="superscript"/>
        <sz val="10"/>
        <color theme="0"/>
        <rFont val="Noto Sans"/>
        <family val="2"/>
        <charset val="1"/>
      </rPr>
      <t>3/</t>
    </r>
  </si>
  <si>
    <t>2025 vs 2024</t>
  </si>
  <si>
    <r>
      <t>Justificación de situaciones contingentes</t>
    </r>
    <r>
      <rPr>
        <b/>
        <vertAlign val="superscript"/>
        <sz val="10"/>
        <color theme="0"/>
        <rFont val="Noto Sans"/>
        <family val="2"/>
        <charset val="1"/>
      </rPr>
      <t>5/</t>
    </r>
  </si>
  <si>
    <r>
      <t>Variación absoluta del año reportado respecto de los años anteriores</t>
    </r>
    <r>
      <rPr>
        <b/>
        <vertAlign val="superscript"/>
        <sz val="10"/>
        <color theme="0"/>
        <rFont val="Noto Sans"/>
        <family val="2"/>
        <charset val="1"/>
      </rPr>
      <t>2/</t>
    </r>
  </si>
  <si>
    <r>
      <t>(número de plazas)</t>
    </r>
    <r>
      <rPr>
        <b/>
        <vertAlign val="superscript"/>
        <sz val="10"/>
        <color theme="0"/>
        <rFont val="Noto Sans"/>
        <family val="2"/>
        <charset val="1"/>
      </rPr>
      <t>1/</t>
    </r>
  </si>
  <si>
    <r>
      <t>Variación porcentual real del último año reportado respecto de los años anteriores</t>
    </r>
    <r>
      <rPr>
        <b/>
        <vertAlign val="superscript"/>
        <sz val="11"/>
        <color theme="0"/>
        <rFont val="Noto Sans"/>
        <family val="2"/>
        <charset val="1"/>
      </rPr>
      <t>2/</t>
    </r>
  </si>
  <si>
    <r>
      <t>Pesos corrientes</t>
    </r>
    <r>
      <rPr>
        <b/>
        <vertAlign val="superscript"/>
        <sz val="11"/>
        <color theme="0"/>
        <rFont val="Noto Sans"/>
        <family val="2"/>
        <charset val="1"/>
      </rPr>
      <t>1/</t>
    </r>
  </si>
  <si>
    <r>
      <t>Administración vigente</t>
    </r>
    <r>
      <rPr>
        <b/>
        <vertAlign val="superscript"/>
        <sz val="11"/>
        <color theme="0"/>
        <rFont val="Noto Sans"/>
        <family val="2"/>
        <charset val="1"/>
      </rPr>
      <t>3/</t>
    </r>
  </si>
  <si>
    <r>
      <t>vs años anteriores de la administración vigente</t>
    </r>
    <r>
      <rPr>
        <b/>
        <vertAlign val="superscript"/>
        <sz val="11"/>
        <color theme="0"/>
        <rFont val="Noto Sans"/>
        <family val="2"/>
        <charset val="1"/>
      </rPr>
      <t>3/</t>
    </r>
  </si>
  <si>
    <r>
      <t>Monto</t>
    </r>
    <r>
      <rPr>
        <b/>
        <vertAlign val="superscript"/>
        <sz val="11"/>
        <color theme="0"/>
        <rFont val="Noto Sans"/>
        <family val="2"/>
        <charset val="1"/>
      </rPr>
      <t xml:space="preserve">1/
</t>
    </r>
    <r>
      <rPr>
        <sz val="11"/>
        <color theme="0"/>
        <rFont val="Noto Sans"/>
        <family val="2"/>
        <charset val="1"/>
      </rPr>
      <t>Pesos corrientes</t>
    </r>
  </si>
  <si>
    <r>
      <t xml:space="preserve">Monto
</t>
    </r>
    <r>
      <rPr>
        <sz val="11"/>
        <color theme="0"/>
        <rFont val="Noto Sans"/>
        <family val="2"/>
        <charset val="1"/>
      </rPr>
      <t>Pesos corrientes</t>
    </r>
  </si>
  <si>
    <r>
      <t>Variación porcentual real del monto</t>
    </r>
    <r>
      <rPr>
        <b/>
        <vertAlign val="superscript"/>
        <sz val="11"/>
        <color theme="0"/>
        <rFont val="Noto Sans"/>
        <family val="2"/>
        <charset val="1"/>
      </rPr>
      <t>2/</t>
    </r>
  </si>
  <si>
    <t>Año anterior (2024)</t>
  </si>
  <si>
    <t>Año reportado (2025)</t>
  </si>
  <si>
    <r>
      <t>Nacional</t>
    </r>
    <r>
      <rPr>
        <b/>
        <vertAlign val="superscript"/>
        <sz val="11"/>
        <color theme="0"/>
        <rFont val="Noto Sans"/>
        <family val="2"/>
        <charset val="1"/>
      </rPr>
      <t>1/</t>
    </r>
  </si>
  <si>
    <r>
      <t>Internacional</t>
    </r>
    <r>
      <rPr>
        <b/>
        <vertAlign val="superscript"/>
        <sz val="11"/>
        <color theme="0"/>
        <rFont val="Noto Sans"/>
        <family val="2"/>
        <charset val="1"/>
      </rPr>
      <t>3/</t>
    </r>
  </si>
  <si>
    <r>
      <t>% variación real del año reportado (t)  respecto de cada uno de los años anteriores</t>
    </r>
    <r>
      <rPr>
        <b/>
        <vertAlign val="superscript"/>
        <sz val="11"/>
        <color theme="0"/>
        <rFont val="Noto Sans"/>
        <family val="2"/>
        <charset val="1"/>
      </rPr>
      <t>4/</t>
    </r>
  </si>
  <si>
    <r>
      <t xml:space="preserve">Gasto ejercido
</t>
    </r>
    <r>
      <rPr>
        <sz val="11"/>
        <color theme="0"/>
        <rFont val="Noto Sans"/>
        <family val="2"/>
        <charset val="1"/>
      </rPr>
      <t>Pesos corrientes</t>
    </r>
    <r>
      <rPr>
        <vertAlign val="superscript"/>
        <sz val="11"/>
        <color theme="0"/>
        <rFont val="Noto Sans"/>
        <family val="2"/>
        <charset val="1"/>
      </rPr>
      <t>2/</t>
    </r>
  </si>
  <si>
    <r>
      <t xml:space="preserve">Gasto ejercido
</t>
    </r>
    <r>
      <rPr>
        <sz val="11"/>
        <color theme="0"/>
        <rFont val="Noto Sans"/>
        <family val="2"/>
        <charset val="1"/>
      </rPr>
      <t>Pesos corrientes</t>
    </r>
  </si>
  <si>
    <r>
      <t xml:space="preserve">Valor
</t>
    </r>
    <r>
      <rPr>
        <sz val="11"/>
        <color theme="0"/>
        <rFont val="Noto Sans"/>
        <family val="2"/>
        <charset val="1"/>
      </rPr>
      <t>Pesos corrientes</t>
    </r>
  </si>
  <si>
    <r>
      <t xml:space="preserve">Gasto en contrataciones públicas realizadas mediante adjudicación directa </t>
    </r>
    <r>
      <rPr>
        <b/>
        <sz val="11"/>
        <color theme="1"/>
        <rFont val="Noto Sans"/>
        <family val="2"/>
        <charset val="1"/>
      </rPr>
      <t xml:space="preserve">conforme a los supuestos establecidos en el artículo 54 de la LAASSP </t>
    </r>
    <r>
      <rPr>
        <sz val="11"/>
        <color theme="1"/>
        <rFont val="Noto Sans"/>
        <family val="2"/>
        <charset val="1"/>
      </rPr>
      <t xml:space="preserve">del ejercicio que se reporta por el ente público obligado. </t>
    </r>
  </si>
  <si>
    <r>
      <t xml:space="preserve">Gasto en contrataciones públicas realizadas mediante adjudicación directa </t>
    </r>
    <r>
      <rPr>
        <b/>
        <sz val="11"/>
        <color theme="1"/>
        <rFont val="Noto Sans"/>
        <family val="2"/>
        <charset val="1"/>
      </rPr>
      <t>conforme a los montos máximos que señala el  artículo 55 de la LAASSP</t>
    </r>
    <r>
      <rPr>
        <sz val="11"/>
        <color theme="1"/>
        <rFont val="Noto Sans"/>
        <family val="2"/>
        <charset val="1"/>
      </rPr>
      <t xml:space="preserve"> del ejercicio que se reporta por el ente público obligado. </t>
    </r>
  </si>
  <si>
    <t>GCAD54</t>
  </si>
  <si>
    <t>GCAD55</t>
  </si>
  <si>
    <t>Nota: los montos deben guardar congruencia con lo reportado en el formato IV. Contrataciones</t>
  </si>
  <si>
    <t>*Ley de Adquisiciones, Arrendmientos y Servicios del Sector Público</t>
  </si>
  <si>
    <t>Último año administración previa 2024</t>
  </si>
  <si>
    <t>Primer año administración vigente 2025</t>
  </si>
  <si>
    <t xml:space="preserve">Gasto en contrataciones públicas realizadas mediante adjudicación directa del ejercicio que se reporta por el ente público obligado. </t>
  </si>
  <si>
    <t>GCAD</t>
  </si>
  <si>
    <r>
      <t>2024</t>
    </r>
    <r>
      <rPr>
        <b/>
        <vertAlign val="superscript"/>
        <sz val="10"/>
        <color theme="0"/>
        <rFont val="Noto Sans"/>
        <family val="2"/>
        <charset val="1"/>
      </rPr>
      <t>4/</t>
    </r>
  </si>
  <si>
    <t>Justificación de la variación</t>
  </si>
  <si>
    <t>5/ En esta columna, los entes públicos obligados deben señalar, de acuerdo con lo dispuesto en el capítulo II, numeral cuarto, apartado I. Ejercicio del gasto público, último párrafo, del  Manual, las explicaciones correspondientes derivadas de situaciones supervenientes o contingentes.</t>
  </si>
  <si>
    <r>
      <t>vs el año anterior de la administración vigente</t>
    </r>
    <r>
      <rPr>
        <b/>
        <vertAlign val="superscript"/>
        <sz val="10"/>
        <color theme="0"/>
        <rFont val="Noto Sans"/>
        <family val="2"/>
        <charset val="1"/>
      </rPr>
      <t>3/</t>
    </r>
  </si>
  <si>
    <r>
      <t>vs año anterior de la administración vigente</t>
    </r>
    <r>
      <rPr>
        <b/>
        <vertAlign val="superscript"/>
        <sz val="10"/>
        <color theme="0"/>
        <rFont val="Noto Sans"/>
        <family val="2"/>
        <charset val="1"/>
      </rPr>
      <t>3/</t>
    </r>
  </si>
  <si>
    <r>
      <t>2024</t>
    </r>
    <r>
      <rPr>
        <b/>
        <vertAlign val="superscript"/>
        <sz val="11"/>
        <color theme="0"/>
        <rFont val="Noto Sans"/>
        <family val="2"/>
        <charset val="1"/>
      </rPr>
      <t>4/</t>
    </r>
  </si>
  <si>
    <t>*El año de la administración será tomado a partir del 2024 como último ejercicio del sexenio anterior y 2025 como primer año del actual sexenio.</t>
  </si>
  <si>
    <t xml:space="preserve">Adjudicación directa conforme a los supuestos establecidos en el artículo 54 de la LAASSP*. </t>
  </si>
  <si>
    <t>Gasto ejercido Pesos corrientes1/</t>
  </si>
  <si>
    <r>
      <t xml:space="preserve">Gasto en contrataciones públicas realizadas mediante  invitación a cuando menos tres personas </t>
    </r>
    <r>
      <rPr>
        <b/>
        <sz val="11"/>
        <color theme="1"/>
        <rFont val="Noto Sans"/>
        <family val="2"/>
        <charset val="1"/>
      </rPr>
      <t xml:space="preserve">conforme a los supuestos establecidos en el artículo 54 de la LAASSP </t>
    </r>
    <r>
      <rPr>
        <sz val="11"/>
        <color theme="1"/>
        <rFont val="Noto Sans"/>
        <family val="2"/>
        <charset val="1"/>
      </rPr>
      <t xml:space="preserve">del ejercicio que se reporta por el ente público obligado. </t>
    </r>
  </si>
  <si>
    <t>GCICMTP54</t>
  </si>
  <si>
    <t>GCICMTP55</t>
  </si>
  <si>
    <t>Total Invitación a cuando menos tres personas</t>
  </si>
  <si>
    <t>Total Adjudicación directa</t>
  </si>
  <si>
    <t>Total contrataciones</t>
  </si>
  <si>
    <t>2025 vs 2018</t>
  </si>
  <si>
    <t>Año base  (2018)</t>
  </si>
  <si>
    <t>Año base 2018</t>
  </si>
  <si>
    <t xml:space="preserve">Invitación a cuando menos tres personas conforme a los supuestos establecidos en el artículo 54 de la LAASSP. </t>
  </si>
  <si>
    <t xml:space="preserve">Invitación a cuando menos tres personas conforme a los supuestos establecidos en el artículo 55 de la LAASSP. </t>
  </si>
  <si>
    <t xml:space="preserve"> Adjudicación directa conforme a los montos máximos que señala el  artículo 55 de la LAASSP.</t>
  </si>
  <si>
    <t>6. Porcentaje del gasto en contrataciones públicas realizadas mediante invitación a cuando menos tres personas</t>
  </si>
  <si>
    <t>6.1 Porcentaje del gasto en contrataciones públicas realizadas mediante invitación a cuando menos tres personas bajo los supuestos por excepción a la licitación pública conforme al artículo 54 de la LAASSP</t>
  </si>
  <si>
    <t>6.2 Porcentaje del gasto en contrataciones públicas realizadas mediante invitación a cuando menos tres personas  conforme a los montos máximos señalados en el artículo 55 de la LAASSP</t>
  </si>
  <si>
    <t>7. Porcentaje del gasto en contrataciones públicas realizadas mediante adjudicación directa</t>
  </si>
  <si>
    <t>7.1 Porcentaje del gasto en contrataciones públicas realizadas mediante adjudicación directa bajo los supuestos por excepción a la licitación pública conforme al artículo 54 de la LAASSP</t>
  </si>
  <si>
    <t>7.2 Porcentaje del gasto en contrataciones públicas realizadas mediante adjudicación directa conforme a los montos máximos señalados en el artículo 55 de la LAASSP</t>
  </si>
  <si>
    <t>02.-Oficina de la Presidencia de la República</t>
  </si>
  <si>
    <t>04.-Gobernación</t>
  </si>
  <si>
    <t>05.-Relaciones Exteriores</t>
  </si>
  <si>
    <t>06.-Hacienda y Crédito Público</t>
  </si>
  <si>
    <t>08.-Agricultura y Desarrollo Rural</t>
  </si>
  <si>
    <t>09.-Infraestructura, Comunicaciones y Transportes</t>
  </si>
  <si>
    <t>10.-Economía</t>
  </si>
  <si>
    <t>11.-Educación Pública</t>
  </si>
  <si>
    <t>12.-Salud</t>
  </si>
  <si>
    <t>13.-Marina</t>
  </si>
  <si>
    <t>14.-Trabajo y Previsión Social</t>
  </si>
  <si>
    <t>15.-Desarrollo Agrario, Territorial y Urbano</t>
  </si>
  <si>
    <t>16.-Medio Ambiente y Recursos Naturales</t>
  </si>
  <si>
    <t>18.-Energía</t>
  </si>
  <si>
    <t>20.-Bienestar</t>
  </si>
  <si>
    <t>21.-Turismo</t>
  </si>
  <si>
    <t>25.-Previsiones y Aportaciones para los Sistemas de Educación Básica, Normal, Tecnológica y de Adultos</t>
  </si>
  <si>
    <t>27.-Función Pública</t>
  </si>
  <si>
    <t>31.-Tribunales Agrarios</t>
  </si>
  <si>
    <t>36.-Seguridad y Protección Ciudadana</t>
  </si>
  <si>
    <t>37.-Consejería Jurídica del Ejecutivo Federal</t>
  </si>
  <si>
    <t>38.-Consejo Nacional de Humanidades Ciencias y Tecnologías</t>
  </si>
  <si>
    <t>45.-Comisión Reguladora de Energía</t>
  </si>
  <si>
    <t>46.-Comisión Nacional de Hidrocarburos</t>
  </si>
  <si>
    <t>47.-Entidades no Sectorizadas</t>
  </si>
  <si>
    <t>48.-Cultura</t>
  </si>
  <si>
    <t>50.-Instituto Mexicano del Seguro Social</t>
  </si>
  <si>
    <t>51.-Instituto de Seguridad y Servicios Sociales de los Trabajadores del Estado</t>
  </si>
  <si>
    <t>52.-Petróleos Mexicanos</t>
  </si>
  <si>
    <t>53.-Comisión Federal de Electricidad</t>
  </si>
  <si>
    <t>_02_Oficina_Presidencia_República</t>
  </si>
  <si>
    <t>Oficina de la Presidencia de la República</t>
  </si>
  <si>
    <t>Centro de Producción de Programas Informativos y Especiales</t>
  </si>
  <si>
    <t>Agencia Mexicana de Cooperación Internacional para el Desarrollo</t>
  </si>
  <si>
    <t>Agencia Nacional de Aduanas de México</t>
  </si>
  <si>
    <t>Colegio de Postgraduados</t>
  </si>
  <si>
    <t>Aeropuertos y Servicios Auxiliares</t>
  </si>
  <si>
    <t>Centro Nacional de Metrología</t>
  </si>
  <si>
    <t>Centro de Enseñanza Técnica Industrial</t>
  </si>
  <si>
    <t>Administración del Patrimonio de la Beneficencia Pública</t>
  </si>
  <si>
    <t>Administración del Sistema Portuario Nacional Acapulco, S.A. de C.V.</t>
  </si>
  <si>
    <t>Centro Federal de Conciliación y Registro Laboral</t>
  </si>
  <si>
    <t>Comisión Nacional de Vivienda</t>
  </si>
  <si>
    <t>Agencia Nacional de Seguridad Industrial y de Protección al Medio Ambiente del Sector Hidrocarburos</t>
  </si>
  <si>
    <t>Centro Nacional de Control de Energía</t>
  </si>
  <si>
    <t>Consejo Nacional de Evaluación de la Política de Desarrollo Social</t>
  </si>
  <si>
    <t>FONATUR Constructora, S.A. de C.V.</t>
  </si>
  <si>
    <t>Autoridad Educativa Federal en la Ciudad de México</t>
  </si>
  <si>
    <t>Secretaría de la Función Pública</t>
  </si>
  <si>
    <t>Tribunal Superior Agrario</t>
  </si>
  <si>
    <t>Centro Nacional de Inteligencia</t>
  </si>
  <si>
    <t>Consejería Jurídica del Ejecutivo Federal</t>
  </si>
  <si>
    <t>Centro de Ingeniería y Desarrollo Industrial</t>
  </si>
  <si>
    <t>Comisión Reguladora de Energía</t>
  </si>
  <si>
    <t>Comisión Nacional de Hidrocarburos</t>
  </si>
  <si>
    <t>Archivo General de la Nación</t>
  </si>
  <si>
    <t>Centro de Capacitación Cinematográfica, A.C.</t>
  </si>
  <si>
    <t>Instituto Mexicano del Seguro Social</t>
  </si>
  <si>
    <t>Instituto de Seguridad y Servicios Sociales de los Trabajadores del Estado</t>
  </si>
  <si>
    <t>Pemex Consolidado</t>
  </si>
  <si>
    <t>CFE Consolidado</t>
  </si>
  <si>
    <t>_04_Gobernación</t>
  </si>
  <si>
    <t>Comisión Nacional de Búsqueda de Personas</t>
  </si>
  <si>
    <t>Instituto de los Mexicanos en el Exterior</t>
  </si>
  <si>
    <t>AGROASEMEX, S.A.</t>
  </si>
  <si>
    <t>Colegio Superior Agropecuario del Estado de Guerrero</t>
  </si>
  <si>
    <t>Agencia Espacial Mexicana</t>
  </si>
  <si>
    <t>Comisión Nacional de Mejora Regulatoria</t>
  </si>
  <si>
    <t>Centro de Investigación y de Estudios Avanzados del Instituto Politécnico Nacional</t>
  </si>
  <si>
    <t>Centro Nacional de Equidad de Género y Salud Reproductiva</t>
  </si>
  <si>
    <t>Administración del Sistema Portuario Nacional Altamira, S.A. de C.V.</t>
  </si>
  <si>
    <t>Comisión Nacional de los Salarios Mínimos</t>
  </si>
  <si>
    <t>Fideicomiso Fondo Nacional de Habitaciones Populares</t>
  </si>
  <si>
    <t>Comisión Nacional de Áreas Naturales Protegidas</t>
  </si>
  <si>
    <t>Centro Nacional de Control del Gas Natural</t>
  </si>
  <si>
    <t>Consejo Nacional para el Desarrollo y la Inclusión de las Personas con Discapacidad</t>
  </si>
  <si>
    <t>FONATUR Infraestructura, S.A. de C.V.</t>
  </si>
  <si>
    <t>Centro Nacional de Prevención de Desastres</t>
  </si>
  <si>
    <t>Centro de Investigación Científica de Yucatán, A.C.</t>
  </si>
  <si>
    <t>Comisión Ejecutiva de Atención a Víctimas</t>
  </si>
  <si>
    <t>Compañía Operadora del Centro Cultural y Turístico de Tijuana, S.A. de C.V.</t>
  </si>
  <si>
    <t>_05_Relaciones_Exteriores</t>
  </si>
  <si>
    <t>Comisión Nacional para Prevenir y Erradicar la Violencia Contra las Mujeres</t>
  </si>
  <si>
    <t>Instituto Matías Romero</t>
  </si>
  <si>
    <t>Banco del Bienestar, S.N.C., I.B.D.</t>
  </si>
  <si>
    <t>Comisión Nacional de Acuacultura y Pesca</t>
  </si>
  <si>
    <t>Agencia Federal de Aviación Civil</t>
  </si>
  <si>
    <t>Exportadora de Sal, S.A. de C.V.</t>
  </si>
  <si>
    <t>Colegio de Bachilleres</t>
  </si>
  <si>
    <t>Centro Nacional de Excelencia Tecnológica en Salud</t>
  </si>
  <si>
    <t>Administración del Sistema Portuario Nacional Cabo San Lucas, S.A. de C.V.</t>
  </si>
  <si>
    <t>Instituto del Fondo Nacional para el Consumo de los Trabajadores</t>
  </si>
  <si>
    <t>Instituto Nacional del Suelo Sustentable</t>
  </si>
  <si>
    <t>Comisión Nacional del Agua</t>
  </si>
  <si>
    <t>Comisión Nacional de Seguridad Nuclear y Salvaguardias</t>
  </si>
  <si>
    <t>Instituto Nacional de la Economía Social</t>
  </si>
  <si>
    <t>FONATUR Solar, S.A. de C.V.</t>
  </si>
  <si>
    <t>Coordinación Nacional Antisecuestro</t>
  </si>
  <si>
    <t>Centro de Investigación Científica y de Educación Superior de Ensenada, Baja California</t>
  </si>
  <si>
    <t>Comisión Nacional para la Mejora Continua de la Educación</t>
  </si>
  <si>
    <t>Estudios Churubusco Azteca, S.A.</t>
  </si>
  <si>
    <t>_06_Hacienda_y_Crédito_Público</t>
  </si>
  <si>
    <t>Consejo Nacional para Prevenir la Discriminación</t>
  </si>
  <si>
    <t>Secretaría de Relaciones Exteriores</t>
  </si>
  <si>
    <t>Banco Nacional de Comercio Exterior, S.N.C.</t>
  </si>
  <si>
    <t>Comisión Nacional de las Zonas Áridas</t>
  </si>
  <si>
    <t>Agencia Reguladora del Transporte Ferroviario</t>
  </si>
  <si>
    <t>Fideicomiso de Fomento Minero</t>
  </si>
  <si>
    <t>Colegio Nacional de Educación Profesional Técnica</t>
  </si>
  <si>
    <t>Centro Nacional de la Transfusión Sanguínea</t>
  </si>
  <si>
    <t>Administración del Sistema Portuario Nacional Coatzacoalcos, S.A. de C.V.</t>
  </si>
  <si>
    <t>Instituto Mexicano de la Juventud</t>
  </si>
  <si>
    <t>Procuraduría Agraria</t>
  </si>
  <si>
    <t>Comisión Nacional Forestal</t>
  </si>
  <si>
    <t>Comisión Nacional para el Uso Eficiente de la Energía</t>
  </si>
  <si>
    <t>Instituto Nacional de las Personas Adultas Mayores</t>
  </si>
  <si>
    <t>FONATUR Tren Maya, S.A. de C.V.</t>
  </si>
  <si>
    <t>Guardia Nacional</t>
  </si>
  <si>
    <t>Centro de Investigación en Alimentación y Desarrollo, A.C.</t>
  </si>
  <si>
    <t>Instituto Mexicano de la Radio</t>
  </si>
  <si>
    <t>Fideicomiso para la Cineteca Nacional</t>
  </si>
  <si>
    <t>_08_Agricultura_y_Desarrollo_Rural</t>
  </si>
  <si>
    <t>Coordinación General de la Comisión Mexicana de Ayuda a Refugiados</t>
  </si>
  <si>
    <t>Banco Nacional de Obras y Servicios Públicos, S.N.C.</t>
  </si>
  <si>
    <t>Comité Nacional para el Desarrollo Sustentable de la Caña de Azúcar</t>
  </si>
  <si>
    <t>Caminos y Puentes Federales de Ingresos y Servicios Conexos</t>
  </si>
  <si>
    <t>Instituto Mexicano de la Propiedad Industrial</t>
  </si>
  <si>
    <t>Comisión de Apelación y Arbitraje del Deporte</t>
  </si>
  <si>
    <t>Centro Nacional de Programas Preventivos y Control de Enfermedades</t>
  </si>
  <si>
    <t>Administración del Sistema Portuario Nacional Dos Bocas, S.A. de C.V.</t>
  </si>
  <si>
    <t>Procuraduría Federal de la Defensa del Trabajo</t>
  </si>
  <si>
    <t>Registro Agrario Nacional</t>
  </si>
  <si>
    <t>Instituto Mexicano de Tecnología del Agua</t>
  </si>
  <si>
    <t>Compañía Mexicana de Exploraciones, S.A. de C.V.</t>
  </si>
  <si>
    <t>Secretaría de Bienestar</t>
  </si>
  <si>
    <t>Fondo Nacional de Fomento al Turismo</t>
  </si>
  <si>
    <t>Prevención y Readaptación Social</t>
  </si>
  <si>
    <t>Centro de Investigación en Ciencias de Información Geoespacial, A.C.</t>
  </si>
  <si>
    <t>Instituto Nacional de las Mujeres</t>
  </si>
  <si>
    <t>Fondo Nacional para el Fomento de las Artesanías</t>
  </si>
  <si>
    <t>_09_Infraestructura_Comunicaciones_y_Transportes</t>
  </si>
  <si>
    <t>Coordinación para la Atención Integral de la Migración en la Frontera Sur</t>
  </si>
  <si>
    <t>Banco Nacional del Ejército, Fuerza Aérea y Armada, S.N.C.</t>
  </si>
  <si>
    <t>Diconsa, S.A. de C.V.</t>
  </si>
  <si>
    <t>Ferrocarriles Nacionales de México</t>
  </si>
  <si>
    <t>Procuraduría Federal del Consumidor</t>
  </si>
  <si>
    <t>Comisión de Operación y Fomento de Actividades Académicas del Instituto Politécnico Nacional</t>
  </si>
  <si>
    <t>Centro Nacional de Trasplantes</t>
  </si>
  <si>
    <t>Administración del Sistema Portuario Nacional Ensenada, S.A. de C.V.</t>
  </si>
  <si>
    <t>Secretaría del Trabajo y Previsión Social</t>
  </si>
  <si>
    <t>Secretaría de Desarrollo Agrario, Territorial y Urbano</t>
  </si>
  <si>
    <t>Instituto Nacional de Ecología y Cambio Climático</t>
  </si>
  <si>
    <t>Instituto Mexicano del Petróleo</t>
  </si>
  <si>
    <t>Secretaría de Turismo</t>
  </si>
  <si>
    <t>Secretaría de Seguridad y Protección Ciudadana</t>
  </si>
  <si>
    <t>Centro de Investigación en Matemáticas, A.C.</t>
  </si>
  <si>
    <t>Instituto Nacional de los Pueblos Indígenas</t>
  </si>
  <si>
    <t>Instituto Mexicano de Cinematografía</t>
  </si>
  <si>
    <t>_10_Economía</t>
  </si>
  <si>
    <t>Instituto Nacional de Migración</t>
  </si>
  <si>
    <t>Casa de Moneda de México</t>
  </si>
  <si>
    <t>Fideicomiso de Riesgo Compartido</t>
  </si>
  <si>
    <t>Financiera para el Bienestar (Telecomunicaciones de México)</t>
  </si>
  <si>
    <t>ProMéxico</t>
  </si>
  <si>
    <t>Comisión Nacional de Cultura Física y Deporte</t>
  </si>
  <si>
    <t>Centro Nacional para la Prevención y el Control del VIH/SIDA</t>
  </si>
  <si>
    <t>Administración del Sistema Portuario Nacional Guaymas, S.A. de C.V.</t>
  </si>
  <si>
    <t>Procuraduría Federal de Protección al Ambiente</t>
  </si>
  <si>
    <t>Instituto Nacional de Electricidad y Energías Limpias</t>
  </si>
  <si>
    <t>Secretariado Ejecutivo del Sistema Nacional de Seguridad Pública</t>
  </si>
  <si>
    <t>Centro de Investigación en Materiales Avanzados, S.C.</t>
  </si>
  <si>
    <t>Notimex, Agencia de Noticias del Estado Mexicano</t>
  </si>
  <si>
    <t>Instituto Nacional de Antropología e Historia</t>
  </si>
  <si>
    <t>_11_Educación_Pública</t>
  </si>
  <si>
    <t>Instituto Nacional para el Federalismo y el Desarrollo Municipal</t>
  </si>
  <si>
    <t>Comisión Nacional Bancaria y de Valores</t>
  </si>
  <si>
    <t>Instituto Nacional de Investigaciones Forestales, Agrícolas y Pecuarias</t>
  </si>
  <si>
    <t>Grupo Aeroportuario Turístico Mexicano, S.A. de C.V.</t>
  </si>
  <si>
    <t>Secretaría de Economía</t>
  </si>
  <si>
    <t>Comisión Nacional de Libros de Texto Gratuitos</t>
  </si>
  <si>
    <t>Centro Nacional para la Salud de la Infancia y la Adolescencia</t>
  </si>
  <si>
    <t>Administración del Sistema Portuario Nacional Lázaro Cárdenas, S.A. de C.V.</t>
  </si>
  <si>
    <t>Secretaría de Medio Ambiente y Recursos Naturales</t>
  </si>
  <si>
    <t>Instituto Nacional de Investigaciones Nucleares</t>
  </si>
  <si>
    <t>Servicio de Protección Federal</t>
  </si>
  <si>
    <t>Centro de Investigación en Química Aplicada</t>
  </si>
  <si>
    <t>Procuraduría de la Defensa del Contribuyente</t>
  </si>
  <si>
    <t>Instituto Nacional de Bellas Artes y Literatura</t>
  </si>
  <si>
    <t>_12_Salud</t>
  </si>
  <si>
    <t>Secretaría de Gobernación</t>
  </si>
  <si>
    <t>Comisión Nacional de Seguros y Fianzas</t>
  </si>
  <si>
    <t>Instituto Nacional de Pesca y Acuacultura</t>
  </si>
  <si>
    <t>Instituto Mexicano del Transporte</t>
  </si>
  <si>
    <t>Servicio Geológico Mexicano</t>
  </si>
  <si>
    <t>Consejo Nacional de Fomento Educativo</t>
  </si>
  <si>
    <t>Centros de Integración Juvenil, A.C.</t>
  </si>
  <si>
    <t>Administración del Sistema Portuario Nacional Manzanillo, S.A. de C.V.</t>
  </si>
  <si>
    <t>Litio para México</t>
  </si>
  <si>
    <t>Centro de Investigación y Asistencia en Tecnología y Diseño del Estado de Jalisco, A.C.</t>
  </si>
  <si>
    <t>Secretaría Ejecutiva del Sistema Nacional Anticorrupción</t>
  </si>
  <si>
    <t>Instituto Nacional de Estudios Históricos de las Revoluciones de México </t>
  </si>
  <si>
    <t>_13_Marina</t>
  </si>
  <si>
    <t>Secretaría Ejecutiva del Sistema Nacional de Protección Integral de Niñas, Niños y Adolescentes</t>
  </si>
  <si>
    <t>Comisión Nacional del Sistema de Ahorro para el Retiro</t>
  </si>
  <si>
    <t>Instituto Nacional para el Desarrollo de Capacidades del Sector Rural, A.C.</t>
  </si>
  <si>
    <t>Organismo Promotor de Inversiones en Telecomunicaciones</t>
  </si>
  <si>
    <t>Coordinación General @prende.mx</t>
  </si>
  <si>
    <t>Comisión Federal para la Protección contra Riesgos Sanitarios</t>
  </si>
  <si>
    <t>Administración del Sistema Portuario Nacional Mazatlán, S.A. de C.V.</t>
  </si>
  <si>
    <t>Secretaría de Energía</t>
  </si>
  <si>
    <t>Centro de Investigación y Desarrollo Tecnológico en Electroquímica, S.C.</t>
  </si>
  <si>
    <t>Servicios de Salud del Instituto Mexicano del Seguro Social para el Bienestar (IMSS-BIENESTAR)</t>
  </si>
  <si>
    <t>Instituto Nacional de Lenguas Indígenas</t>
  </si>
  <si>
    <t>_14_Trabajo_y_Previsión_Social</t>
  </si>
  <si>
    <t>Secretaría General del Consejo Nacional de Población</t>
  </si>
  <si>
    <t>Comisión Nacional para la Protección y Defensa de los Usuarios de Servicios Financieros</t>
  </si>
  <si>
    <t>Liconsa, S.A. de C.V.</t>
  </si>
  <si>
    <t>Secretaría de Infraestructura, Comunicaciones y Transportes</t>
  </si>
  <si>
    <t>Coordinación Nacional de Becas para el Bienestar Benito Juárez</t>
  </si>
  <si>
    <t>Comisión Nacional contra las Adicciones</t>
  </si>
  <si>
    <t>Administración del Sistema Portuario Nacional Progreso, S.A. de C.V.</t>
  </si>
  <si>
    <t>Centro de Investigación y Docencia Económicas, A.C.</t>
  </si>
  <si>
    <t>Sistema Público de Radiodifusión del Estado Mexicano</t>
  </si>
  <si>
    <t>Instituto Nacional del Derecho de Autor </t>
  </si>
  <si>
    <t>_15_Desarrollo_Agrario_Territorial_y_Urbano</t>
  </si>
  <si>
    <t>Talleres Gráficos de México</t>
  </si>
  <si>
    <t>Financiera Nacional de Desarrollo Agropecuario, Rural, Forestal y Pesquero</t>
  </si>
  <si>
    <t>Productora Nacional de Biológicos Veterinarios</t>
  </si>
  <si>
    <t>Servicio Postal Mexicano</t>
  </si>
  <si>
    <t>Educal, S.A. de C.V.</t>
  </si>
  <si>
    <t>Comisión Nacional de Arbitraje Médico</t>
  </si>
  <si>
    <t>Administración del Sistema Portuario Nacional Puerto Chiapas, S.A. de C.V.</t>
  </si>
  <si>
    <t>Centro de Investigaciones Biológicas del Noroeste, S.C.</t>
  </si>
  <si>
    <t>Radio Educación </t>
  </si>
  <si>
    <t>_16_Medio_Ambiente_y_Recursos_Naturales</t>
  </si>
  <si>
    <t>Tribunal Federal de Conciliación y Arbitraje</t>
  </si>
  <si>
    <t>Instituto de Administración y Avalúos de Bienes Nacionales</t>
  </si>
  <si>
    <t>Secretaría de Agricultura y Desarrollo Rural</t>
  </si>
  <si>
    <t>Servicios a la Navegación en el Espacio Aéreo Mexicano</t>
  </si>
  <si>
    <t>El Colegio de México, A.C.</t>
  </si>
  <si>
    <t>Comisión Nacional de Bioética</t>
  </si>
  <si>
    <t>Administración del Sistema Portuario Nacional Puerto Vallarta, S.A. de C.V.</t>
  </si>
  <si>
    <t>Centro de Investigaciones en Óptica, A.C.</t>
  </si>
  <si>
    <t>Secretaría de Cultura</t>
  </si>
  <si>
    <t>_18_Energía</t>
  </si>
  <si>
    <t>Instituto para Devolver al Pueblo lo Robado</t>
  </si>
  <si>
    <t>Seguridad Alimentaria Mexicana</t>
  </si>
  <si>
    <t>Fideicomiso de los Sistemas Normalizado de Competencia Laboral y de Certificación de Competencia Laboral</t>
  </si>
  <si>
    <t>Hospital General "Dr. Manuel Gea González"</t>
  </si>
  <si>
    <t>Administración del Sistema Portuario Nacional Salina Cruz, S.A. de C.V.</t>
  </si>
  <si>
    <t>Centro de Investigaciones y Estudios Superiores en Antropología Social</t>
  </si>
  <si>
    <t>Televisión Metropolitana, S.A. de C.V.</t>
  </si>
  <si>
    <t>_20_Bienestar</t>
  </si>
  <si>
    <t>Instituto para el Desarrollo Técnico de las Haciendas Públicas</t>
  </si>
  <si>
    <t>Servicio de Información Agroalimentaria y Pesquera</t>
  </si>
  <si>
    <t>Fondo de Cultura Económica</t>
  </si>
  <si>
    <t>Hospital General de México "Dr. Eduardo Liceaga"</t>
  </si>
  <si>
    <t>Administración del Sistema Portuario Nacional Tampico, S.A. de C.V.</t>
  </si>
  <si>
    <t>CIATEC, A.C. "Centro de Innovación Aplicada en Tecnologías Competitivas"</t>
  </si>
  <si>
    <t>_21_Turismo</t>
  </si>
  <si>
    <t>Instituto para la Protección al Ahorro Bancario</t>
  </si>
  <si>
    <t>Servicio Nacional de Inspección y Certificación de Semillas</t>
  </si>
  <si>
    <t>Impresora y Encuadernadora Progreso, S.A. de C.V.</t>
  </si>
  <si>
    <t>Hospital Infantil de México Federico Gómez</t>
  </si>
  <si>
    <t>Administración del Sistema Portuario Nacional Topolobampo, S.A. de C.V.</t>
  </si>
  <si>
    <t>CIATEQ, A.C. Centro de Tecnología Avanzada</t>
  </si>
  <si>
    <t>_25_Previsiones_y_Aportaciones_para_los_Sistemas_de_Educación_Básica_Normal_Tecnológica_y_de_Adultos</t>
  </si>
  <si>
    <t>Lotería Nacional</t>
  </si>
  <si>
    <t>Servicio Nacional de Sanidad, Inocuidad y Calidad Agroalimentaria</t>
  </si>
  <si>
    <t>Instituto Nacional de la Infraestructura Física Educativa</t>
  </si>
  <si>
    <t>Hospital Juárez de México</t>
  </si>
  <si>
    <t>Administración del Sistema Portuario Nacional Tuxpan, S.A. de C.V.</t>
  </si>
  <si>
    <t>Consejo Nacional de Humanidades Ciencias y Tecnologías</t>
  </si>
  <si>
    <t>_27_Función_Pública</t>
  </si>
  <si>
    <t>Nacional Financiera, S.N.C.</t>
  </si>
  <si>
    <t>Universidad Autónoma Chapingo</t>
  </si>
  <si>
    <t>Instituto Nacional para la Educación de los Adultos</t>
  </si>
  <si>
    <t>Instituto Nacional de Cancerología</t>
  </si>
  <si>
    <t>Administración del Sistema Portuario Nacional Veracruz, S.A. de C.V.</t>
  </si>
  <si>
    <t>Corporación Mexicana de Investigación en Materiales, S.A. de C.V.</t>
  </si>
  <si>
    <t>_31_Tribunales_Agrarios</t>
  </si>
  <si>
    <t>Secretaría de Hacienda y Crédito Público</t>
  </si>
  <si>
    <t>Instituto Politécnico Nacional</t>
  </si>
  <si>
    <t>Instituto Nacional de Cardiología Ignacio Chávez</t>
  </si>
  <si>
    <t>Aeropuerto Internacional de la Ciudad de México, S.A. de C.V.</t>
  </si>
  <si>
    <t>El Colegio de la Frontera Norte, A.C.</t>
  </si>
  <si>
    <t>_36_Seguridad_y_Protección_Ciudadana</t>
  </si>
  <si>
    <t>Seguros de Crédito a la Vivienda SHF, S.A. de C.V.</t>
  </si>
  <si>
    <t>Organismo Coordinador de las Universidades para el Bienestar Benito Juárez García</t>
  </si>
  <si>
    <t>Instituto Nacional de Ciencias Médicas y Nutrición Salvador Zubirán</t>
  </si>
  <si>
    <t>Corredor Interoceánico del Istmo de Tehuantepec</t>
  </si>
  <si>
    <t>El Colegio de la Frontera Sur</t>
  </si>
  <si>
    <t>_37_Consejería_Jurídica_del_Ejecutivo_Federal</t>
  </si>
  <si>
    <t>Servicio de Administración Tributaria</t>
  </si>
  <si>
    <t>Patronato de Obras e Instalaciones del Instituto Politécnico Nacional</t>
  </si>
  <si>
    <t>Instituto Nacional de Enfermedades Respiratorias Ismael Cosío Villegas</t>
  </si>
  <si>
    <t>Ferrocarril del Istmo de Tehuantepec, S.A. de C.V.</t>
  </si>
  <si>
    <t>El Colegio de Michoacán, A.C.</t>
  </si>
  <si>
    <t>_38_Consejo_Nacional_de_Humanidades_Ciencias_y_Tecnologías</t>
  </si>
  <si>
    <t>Sociedad Hipotecaria Federal, S.N.C.</t>
  </si>
  <si>
    <t>Secretaría de Educación Pública</t>
  </si>
  <si>
    <t>Instituto Nacional de Geriatría</t>
  </si>
  <si>
    <t>Fideicomiso de Formación y Capacitación para el Personal de la Marina Mercante Nacional</t>
  </si>
  <si>
    <t>El Colegio de San Luis, A.C.</t>
  </si>
  <si>
    <t>_45_Comisión_Reguladora_de_Energía</t>
  </si>
  <si>
    <t>Tecnológico Nacional de México</t>
  </si>
  <si>
    <t>Instituto Nacional de Medicina Genómica</t>
  </si>
  <si>
    <t>Grupo Aeroportuario de la Ciudad de México, S.A. de C.V.</t>
  </si>
  <si>
    <t>Fondo para el Desarrollo de Recursos Humanos</t>
  </si>
  <si>
    <t>_46_Comisión_Nacional_de_Hidrocarburos</t>
  </si>
  <si>
    <t>Unidad del Sistema para la Carrera de las Maestras y los Maestros</t>
  </si>
  <si>
    <t>Instituto Nacional de Neurología y Neurocirugía Manuel Velasco Suárez</t>
  </si>
  <si>
    <t>Secretaría de Marina</t>
  </si>
  <si>
    <t>INFOTEC Centro de Investigación e Innovación en Tecnologías de la Información y Comunicación</t>
  </si>
  <si>
    <t>_47_Entidades_no_Sectorizadas</t>
  </si>
  <si>
    <t>Universidad Abierta y a Distancia de México</t>
  </si>
  <si>
    <t>Instituto Nacional de Pediatría</t>
  </si>
  <si>
    <t>Servicios Aeroportuarios de la Ciudad de México, S.A. de C.V.</t>
  </si>
  <si>
    <t>Instituto de Ecología, A.C.</t>
  </si>
  <si>
    <t>_48_Cultura</t>
  </si>
  <si>
    <t>Universidad Autónoma Agraria Antonio Narro</t>
  </si>
  <si>
    <t>Instituto Nacional de Perinatología Isidro Espinosa de los Reyes</t>
  </si>
  <si>
    <t>Turística Integral Islas Marías, S.A. de C.V.</t>
  </si>
  <si>
    <t>Instituto de Investigaciones "Dr. José María Luis Mora"</t>
  </si>
  <si>
    <t>_50_Instituto_Mexicano_del_Seguro_Social</t>
  </si>
  <si>
    <t>Universidad Autónoma Metropolitana</t>
  </si>
  <si>
    <t>Instituto Nacional de Psiquiatría Ramón de la Fuente Muñiz</t>
  </si>
  <si>
    <t>Instituto Nacional de Astrofísica, Óptica y Electrónica</t>
  </si>
  <si>
    <t>_51_Instituto_de_Seguridad_y_Servicios_Sociales_de_los_Trabajadores_del_Estado</t>
  </si>
  <si>
    <t>Universidad Nacional Autónoma de México</t>
  </si>
  <si>
    <t>Instituto Nacional de Rehabilitación Luis Guillermo Ibarra Ibarra</t>
  </si>
  <si>
    <t>Instituto Potosino de Investigación Científica y Tecnológica, A.C.</t>
  </si>
  <si>
    <t>_52_Petróleos_Mexicanos</t>
  </si>
  <si>
    <t>Universidad Pedagógica Nacional</t>
  </si>
  <si>
    <t>Instituto Nacional de Salud Pública</t>
  </si>
  <si>
    <t>_53_Comisión_Federal_de_Electricidad</t>
  </si>
  <si>
    <t>XE-IPN Canal 11</t>
  </si>
  <si>
    <t>Laboratorios de Biológicos y Reactivos de México, S.A. de C.V.</t>
  </si>
  <si>
    <t>Universidad de las Lenguas Indígenas de México "ULIM"</t>
  </si>
  <si>
    <t>Secretaría de Salud</t>
  </si>
  <si>
    <t>Servicios de Atención Psiquiátrica</t>
  </si>
  <si>
    <t>Sistema Nacional para el Desarrollo Integral de la Familia</t>
  </si>
  <si>
    <t>Porcentajes de avance en el cumplimiento de las metas de indicadores de nivel propósito de los Programas presupuestarios que cuenten con Matriz de Indicadores para Resultados y de los indicadores Estratégicos de los Programas presupuestarios que cuenten con Fichas de Monitoreo Estratégico.</t>
  </si>
  <si>
    <t>PACMP</t>
  </si>
  <si>
    <t>Total de Programas presupuestarios a cargo del Ente Público que cuentan con Matriz de Indicadores para Resultados y con Fichas de Monitoreo Estratégico.</t>
  </si>
  <si>
    <t>TPEp</t>
  </si>
  <si>
    <t>8.Desempeño en el cumplimiento de objetivos de los Programas presupuestarios en los que participa el Ente Público</t>
  </si>
  <si>
    <t>Producto interno bruto, 2017-2025</t>
  </si>
  <si>
    <t>Año</t>
  </si>
  <si>
    <t>Nominal
Millones de pesos a precios corrientes</t>
  </si>
  <si>
    <t>Real
Millones de pesos a precios de 2018</t>
  </si>
  <si>
    <t>Índice de precios implícitos</t>
  </si>
  <si>
    <t>Deflactor</t>
  </si>
  <si>
    <t>Tasas de crecimiento (%)</t>
  </si>
  <si>
    <t>Nominal</t>
  </si>
  <si>
    <t>Real</t>
  </si>
  <si>
    <t>p/ Cifras preliminares a partir del año que se indica.</t>
  </si>
  <si>
    <t xml:space="preserve">Sistema de Cuentas Nacionales de México. Producto Interno Bruto Trimestral. Año Base 2018. </t>
  </si>
  <si>
    <t>fuente: https://www.cuentapublica.hacienda.gob.mx/es/CP/cuenta#panel-docs7</t>
  </si>
  <si>
    <r>
      <t xml:space="preserve">2023 </t>
    </r>
    <r>
      <rPr>
        <b/>
        <vertAlign val="superscript"/>
        <sz val="8"/>
        <rFont val="Noto Sans"/>
        <family val="2"/>
        <charset val="1"/>
      </rPr>
      <t>p/</t>
    </r>
  </si>
  <si>
    <t>Deflactor anual</t>
  </si>
  <si>
    <t>- Se debe capturar el valor absoluto con un decimal, mismo formato que fue cargado en la Cuenta pública de los ejercicios correspondientes.</t>
  </si>
  <si>
    <t>- Sobre el concepto categorías, se refiere al grupo de  personal que ocupa plazas creadas conforme a las disposiciones aplicables que, por su rama de especialidad técnica o profesional, requieren un tratamiento particular para la determinación y la palicación de un Tabulador de sueldos y salarios con curva salarial específica.</t>
  </si>
  <si>
    <t>% Participación monto (c)</t>
  </si>
  <si>
    <t>% Participación monto 
2024-2018
(b-a)</t>
  </si>
  <si>
    <t>% Participación monto
2025-2018
(c-a)</t>
  </si>
  <si>
    <t>- Sobre el concepto de Número de unidades compradoras, se deberá incluir el número de unidades administrativas que tienen las facultades para realizar contrataciones en el Ente Público capturado.</t>
  </si>
  <si>
    <t>Modificaciones a contratos 2025</t>
  </si>
  <si>
    <r>
      <rPr>
        <vertAlign val="superscript"/>
        <sz val="9"/>
        <color rgb="FF000000"/>
        <rFont val="Noto Sans"/>
        <family val="2"/>
        <charset val="1"/>
      </rPr>
      <t xml:space="preserve">2/ </t>
    </r>
    <r>
      <rPr>
        <sz val="9"/>
        <color rgb="FF000000"/>
        <rFont val="Noto Sans"/>
        <family val="2"/>
        <charset val="1"/>
      </rPr>
      <t>Corresponde a la variación porcentual real existente entre el gasto ejercido en el año reportado y el gasto ejercido en el año anterior al mismo, considerando el deflactor del Producto Interno Bruto.</t>
    </r>
  </si>
  <si>
    <r>
      <rPr>
        <vertAlign val="superscript"/>
        <sz val="9"/>
        <color rgb="FF000000"/>
        <rFont val="Noto Sans"/>
        <family val="2"/>
        <charset val="1"/>
      </rPr>
      <t>3/</t>
    </r>
    <r>
      <rPr>
        <sz val="9"/>
        <color rgb="FF000000"/>
        <rFont val="Noto Sans"/>
        <family val="2"/>
        <charset val="1"/>
      </rPr>
      <t xml:space="preserve"> Los valores absolutos y las variaciones se reportarán conforme dichos años transcurran durante la administración.</t>
    </r>
  </si>
  <si>
    <r>
      <rPr>
        <vertAlign val="superscript"/>
        <sz val="9"/>
        <color rgb="FF000000"/>
        <rFont val="Noto Sans"/>
        <family val="2"/>
        <charset val="1"/>
      </rPr>
      <t>4/</t>
    </r>
    <r>
      <rPr>
        <sz val="9"/>
        <color rgb="FF000000"/>
        <rFont val="Noto Sans"/>
        <family val="2"/>
        <charset val="1"/>
      </rPr>
      <t xml:space="preserve"> Último año administración previa.</t>
    </r>
  </si>
  <si>
    <r>
      <rPr>
        <b/>
        <sz val="9"/>
        <color rgb="FF000000"/>
        <rFont val="Noto Sans"/>
        <family val="2"/>
        <charset val="1"/>
      </rPr>
      <t>Notas</t>
    </r>
    <r>
      <rPr>
        <sz val="9"/>
        <color rgb="FF000000"/>
        <rFont val="Noto Sans"/>
        <family val="2"/>
        <charset val="1"/>
      </rPr>
      <t>:</t>
    </r>
  </si>
  <si>
    <r>
      <rPr>
        <vertAlign val="superscript"/>
        <sz val="9"/>
        <color rgb="FF000000"/>
        <rFont val="Noto Sans"/>
        <family val="2"/>
        <charset val="1"/>
      </rPr>
      <t xml:space="preserve">1/ </t>
    </r>
    <r>
      <rPr>
        <sz val="9"/>
        <color rgb="FF000000"/>
        <rFont val="Noto Sans"/>
        <family val="2"/>
        <charset val="1"/>
      </rPr>
      <t>Las cifras deberán ser los valores nominales y ser expresadas en pesos corrientes.</t>
    </r>
  </si>
  <si>
    <t>- La justificación de las variaciones se deberán requisitar conforme a las comparaciones, ya sean 2025 VS 2018 ó 2025 VS 2024 y si es que estas fueron mayor o menor al 10%.</t>
  </si>
  <si>
    <r>
      <rPr>
        <vertAlign val="superscript"/>
        <sz val="9"/>
        <color rgb="FF000000"/>
        <rFont val="Noto Sans"/>
        <family val="2"/>
        <charset val="1"/>
      </rPr>
      <t>3/</t>
    </r>
    <r>
      <rPr>
        <sz val="9"/>
        <color rgb="FF000000"/>
        <rFont val="Noto Sans"/>
        <family val="2"/>
        <charset val="1"/>
      </rPr>
      <t xml:space="preserve"> Los valores absolutos y las variaciones se reportarán conforme al año transcurrido durante la administración.</t>
    </r>
  </si>
  <si>
    <r>
      <rPr>
        <vertAlign val="superscript"/>
        <sz val="9"/>
        <color rgb="FF000000"/>
        <rFont val="Noto Sans"/>
        <family val="2"/>
        <charset val="1"/>
      </rPr>
      <t xml:space="preserve">2/ </t>
    </r>
    <r>
      <rPr>
        <sz val="9"/>
        <color rgb="FF000000"/>
        <rFont val="Noto Sans"/>
        <family val="2"/>
        <charset val="1"/>
      </rPr>
      <t>La variación absoluta corresponde a la diferencia en el año reportado respecto del año anterior de la administración.</t>
    </r>
  </si>
  <si>
    <r>
      <rPr>
        <vertAlign val="superscript"/>
        <sz val="9"/>
        <color rgb="FF000000"/>
        <rFont val="Noto Sans"/>
        <family val="2"/>
        <charset val="1"/>
      </rPr>
      <t>3/</t>
    </r>
    <r>
      <rPr>
        <sz val="9"/>
        <color rgb="FF000000"/>
        <rFont val="Noto Sans"/>
        <family val="2"/>
        <charset val="1"/>
      </rPr>
      <t xml:space="preserve"> Los valores enteros y las variaciones se reportarán conforme dichos años transcurran durante la administración.</t>
    </r>
  </si>
  <si>
    <r>
      <rPr>
        <vertAlign val="superscript"/>
        <sz val="9"/>
        <color rgb="FF000000"/>
        <rFont val="Noto Sans"/>
        <family val="2"/>
        <charset val="1"/>
      </rPr>
      <t xml:space="preserve">2/ </t>
    </r>
    <r>
      <rPr>
        <sz val="9"/>
        <color rgb="FF000000"/>
        <rFont val="Noto Sans"/>
        <family val="2"/>
        <charset val="1"/>
      </rPr>
      <t>Corresponde a la variación porcentual real existente entre el presupuesto ejercido en el año reportado y el presupuesto ejercido en el año anterior al mismo, considerando el deflactor del Producto Interno Bruto.</t>
    </r>
  </si>
  <si>
    <r>
      <rPr>
        <vertAlign val="superscript"/>
        <sz val="9"/>
        <color rgb="FF000000"/>
        <rFont val="Noto Sans"/>
        <family val="2"/>
        <charset val="1"/>
      </rPr>
      <t xml:space="preserve">2/ </t>
    </r>
    <r>
      <rPr>
        <sz val="9"/>
        <color rgb="FF000000"/>
        <rFont val="Noto Sans"/>
        <family val="2"/>
        <charset val="1"/>
      </rPr>
      <t>Corresponde a la variación porcentual real existente entre el gasto ejercido en el año reportado y el del año anterior, considerando el deflactor del Producto Interno Bruto.</t>
    </r>
  </si>
  <si>
    <r>
      <rPr>
        <vertAlign val="superscript"/>
        <sz val="9"/>
        <color rgb="FF000000"/>
        <rFont val="Noto Sans"/>
        <family val="2"/>
        <charset val="1"/>
      </rPr>
      <t>1/</t>
    </r>
    <r>
      <rPr>
        <sz val="9"/>
        <color rgb="FF000000"/>
        <rFont val="Noto Sans"/>
        <family val="2"/>
        <charset val="1"/>
      </rPr>
      <t xml:space="preserve"> Reportar el total del gasto ejercido en la partida específica del gasto 37504 Viáticos Nacionales para servidores públicos en el desempeño de funciones oficiales.</t>
    </r>
  </si>
  <si>
    <r>
      <rPr>
        <vertAlign val="superscript"/>
        <sz val="9"/>
        <color rgb="FF000000"/>
        <rFont val="Noto Sans"/>
        <family val="2"/>
        <charset val="1"/>
      </rPr>
      <t xml:space="preserve">2/ </t>
    </r>
    <r>
      <rPr>
        <sz val="9"/>
        <color rgb="FF000000"/>
        <rFont val="Noto Sans"/>
        <family val="2"/>
        <charset val="1"/>
      </rPr>
      <t>Las cifras deberán ser los valores absolutos y ser expresadas en pesos corrientes.</t>
    </r>
  </si>
  <si>
    <r>
      <rPr>
        <vertAlign val="superscript"/>
        <sz val="9"/>
        <color rgb="FF000000"/>
        <rFont val="Noto Sans"/>
        <family val="2"/>
        <charset val="1"/>
      </rPr>
      <t>3/</t>
    </r>
    <r>
      <rPr>
        <sz val="9"/>
        <color rgb="FF000000"/>
        <rFont val="Noto Sans"/>
        <family val="2"/>
        <charset val="1"/>
      </rPr>
      <t xml:space="preserve"> Reportar el total del gasto ejercido en la partida específica del gasto 37602 Viáticos en el extranjero para servidores públicos en el desempeño de comisiones y funciones oficiales.</t>
    </r>
  </si>
  <si>
    <r>
      <rPr>
        <vertAlign val="superscript"/>
        <sz val="9"/>
        <color rgb="FF000000"/>
        <rFont val="Noto Sans"/>
        <family val="2"/>
        <charset val="1"/>
      </rPr>
      <t>4/</t>
    </r>
    <r>
      <rPr>
        <sz val="9"/>
        <color rgb="FF000000"/>
        <rFont val="Noto Sans"/>
        <family val="2"/>
        <charset val="1"/>
      </rPr>
      <t xml:space="preserve"> Corresponde a la variación porcentual real existente entre el gasto ejercido en el año reportado y el gasto ejercido en cada uno de los años anteriores al mismo, considerando el deflactor del Producto Interno Bruto.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</si>
</sst>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0"/>
    <numFmt numFmtId="167" formatCode="0_)"/>
    <numFmt numFmtId="168" formatCode="#,##0.000000"/>
  </numFmts>
  <fonts count="43" x14ac:knownFonts="1">
    <font>
      <sz val="11"/>
      <color theme="1"/>
      <name val="Calibri"/>
      <family val="2"/>
      <scheme val="minor"/>
    </font>
    <font>
      <sz val="11"/>
      <color theme="1"/>
      <name val="Calibri"/>
      <family val="2"/>
      <scheme val="minor"/>
    </font>
    <font>
      <b/>
      <sz val="11"/>
      <color rgb="FF002F2A"/>
      <name val="Noto Sans"/>
      <family val="2"/>
      <charset val="1"/>
    </font>
    <font>
      <b/>
      <sz val="11"/>
      <color theme="1"/>
      <name val="Noto Sans"/>
      <family val="2"/>
      <charset val="1"/>
    </font>
    <font>
      <b/>
      <sz val="10"/>
      <color theme="1"/>
      <name val="Noto Sans"/>
      <family val="2"/>
      <charset val="1"/>
    </font>
    <font>
      <sz val="10"/>
      <color theme="1"/>
      <name val="Noto Sans"/>
      <family val="2"/>
      <charset val="1"/>
    </font>
    <font>
      <b/>
      <sz val="10"/>
      <color theme="0"/>
      <name val="Noto Sans"/>
      <family val="2"/>
      <charset val="1"/>
    </font>
    <font>
      <b/>
      <vertAlign val="superscript"/>
      <sz val="10"/>
      <color theme="0"/>
      <name val="Noto Sans"/>
      <family val="2"/>
      <charset val="1"/>
    </font>
    <font>
      <sz val="8"/>
      <color rgb="FF000000"/>
      <name val="Noto Sans"/>
      <family val="2"/>
      <charset val="1"/>
    </font>
    <font>
      <b/>
      <sz val="18"/>
      <color rgb="FF002F2A"/>
      <name val="Noto Sans"/>
      <family val="2"/>
      <charset val="1"/>
    </font>
    <font>
      <sz val="10"/>
      <color rgb="FF000000"/>
      <name val="Noto Sans"/>
      <family val="2"/>
      <charset val="1"/>
    </font>
    <font>
      <sz val="11"/>
      <color rgb="FF000000"/>
      <name val="Noto Sans"/>
      <family val="2"/>
      <charset val="1"/>
    </font>
    <font>
      <i/>
      <sz val="11"/>
      <color rgb="FF000000"/>
      <name val="Noto Sans"/>
      <family val="2"/>
      <charset val="1"/>
    </font>
    <font>
      <sz val="11"/>
      <color theme="1"/>
      <name val="Noto Sans"/>
      <family val="2"/>
      <charset val="1"/>
    </font>
    <font>
      <sz val="18"/>
      <color rgb="FF002F2A"/>
      <name val="Noto Sans"/>
      <family val="2"/>
      <charset val="1"/>
    </font>
    <font>
      <sz val="11"/>
      <color rgb="FF002F2A"/>
      <name val="Noto Sans"/>
      <family val="2"/>
      <charset val="1"/>
    </font>
    <font>
      <b/>
      <sz val="11"/>
      <color theme="0"/>
      <name val="Noto Sans"/>
      <family val="2"/>
      <charset val="1"/>
    </font>
    <font>
      <b/>
      <vertAlign val="superscript"/>
      <sz val="11"/>
      <color theme="0"/>
      <name val="Noto Sans"/>
      <family val="2"/>
      <charset val="1"/>
    </font>
    <font>
      <sz val="11"/>
      <color theme="0"/>
      <name val="Noto Sans"/>
      <family val="2"/>
      <charset val="1"/>
    </font>
    <font>
      <vertAlign val="superscript"/>
      <sz val="11"/>
      <color theme="0"/>
      <name val="Noto Sans"/>
      <family val="2"/>
      <charset val="1"/>
    </font>
    <font>
      <i/>
      <sz val="11"/>
      <color theme="1"/>
      <name val="Noto Sans"/>
      <family val="2"/>
      <charset val="1"/>
    </font>
    <font>
      <b/>
      <i/>
      <sz val="11"/>
      <color theme="1"/>
      <name val="Noto Sans"/>
      <family val="2"/>
      <charset val="1"/>
    </font>
    <font>
      <sz val="11"/>
      <name val="Noto Sans"/>
      <family val="2"/>
      <charset val="1"/>
    </font>
    <font>
      <sz val="11"/>
      <name val="Noto Sans"/>
      <family val="2"/>
    </font>
    <font>
      <b/>
      <sz val="11"/>
      <color theme="1"/>
      <name val="Calibri"/>
      <family val="2"/>
      <scheme val="minor"/>
    </font>
    <font>
      <b/>
      <sz val="12"/>
      <color rgb="FF000000"/>
      <name val="Montserrat"/>
    </font>
    <font>
      <sz val="12"/>
      <color rgb="FF000000"/>
      <name val="Calibri"/>
      <family val="2"/>
    </font>
    <font>
      <sz val="12"/>
      <color rgb="FF000000"/>
      <name val="Montserrat"/>
    </font>
    <font>
      <b/>
      <sz val="8"/>
      <color theme="0"/>
      <name val="Noto Sans"/>
      <family val="2"/>
      <charset val="1"/>
    </font>
    <font>
      <sz val="8"/>
      <color theme="0"/>
      <name val="Noto Sans"/>
      <family val="2"/>
      <charset val="1"/>
    </font>
    <font>
      <b/>
      <sz val="8"/>
      <name val="Noto Sans"/>
      <family val="2"/>
      <charset val="1"/>
    </font>
    <font>
      <b/>
      <vertAlign val="superscript"/>
      <sz val="8"/>
      <name val="Noto Sans"/>
      <family val="2"/>
      <charset val="1"/>
    </font>
    <font>
      <sz val="10"/>
      <name val="Noto Sans"/>
      <family val="2"/>
      <charset val="1"/>
    </font>
    <font>
      <sz val="10"/>
      <name val="Montserrat"/>
    </font>
    <font>
      <sz val="10"/>
      <color theme="1"/>
      <name val="Montserrat"/>
    </font>
    <font>
      <b/>
      <sz val="10"/>
      <name val="Noto Sans"/>
      <family val="2"/>
      <charset val="1"/>
    </font>
    <font>
      <b/>
      <sz val="9"/>
      <name val="Noto Sans"/>
      <family val="2"/>
      <charset val="1"/>
    </font>
    <font>
      <sz val="9"/>
      <color rgb="FF000000"/>
      <name val="Noto Sans"/>
      <family val="2"/>
      <charset val="1"/>
    </font>
    <font>
      <vertAlign val="superscript"/>
      <sz val="9"/>
      <color rgb="FF000000"/>
      <name val="Noto Sans"/>
      <family val="2"/>
      <charset val="1"/>
    </font>
    <font>
      <b/>
      <sz val="9"/>
      <color rgb="FF000000"/>
      <name val="Noto Sans"/>
      <family val="2"/>
      <charset val="1"/>
    </font>
    <font>
      <i/>
      <sz val="9"/>
      <color rgb="FF000000"/>
      <name val="Noto Sans"/>
      <family val="2"/>
      <charset val="1"/>
    </font>
    <font>
      <sz val="9"/>
      <color theme="1"/>
      <name val="Noto Sans"/>
      <family val="2"/>
      <charset val="1"/>
    </font>
    <font>
      <i/>
      <sz val="9"/>
      <color theme="1"/>
      <name val="Noto Sans"/>
      <family val="2"/>
      <charset val="1"/>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002F2A"/>
        <bgColor indexed="64"/>
      </patternFill>
    </fill>
    <fill>
      <patternFill patternType="solid">
        <fgColor rgb="FFA6802D"/>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right style="medium">
        <color indexed="64"/>
      </right>
      <top style="thin">
        <color theme="0"/>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theme="0"/>
      </left>
      <right style="thin">
        <color theme="0"/>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right/>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315">
    <xf numFmtId="0" fontId="0" fillId="0" borderId="0" xfId="0"/>
    <xf numFmtId="0" fontId="2" fillId="2" borderId="0" xfId="0" applyFont="1" applyFill="1" applyAlignment="1" applyProtection="1">
      <alignment horizontal="right" vertical="center" indent="2"/>
      <protection locked="0"/>
    </xf>
    <xf numFmtId="0" fontId="5" fillId="0" borderId="0" xfId="0" applyFont="1" applyAlignment="1" applyProtection="1">
      <alignment vertical="center"/>
      <protection locked="0"/>
    </xf>
    <xf numFmtId="0" fontId="5" fillId="0" borderId="0" xfId="0" applyFont="1" applyProtection="1">
      <protection locked="0"/>
    </xf>
    <xf numFmtId="0" fontId="4" fillId="3" borderId="4" xfId="0" applyFont="1" applyFill="1" applyBorder="1" applyAlignment="1" applyProtection="1">
      <alignment vertical="center"/>
      <protection locked="0"/>
    </xf>
    <xf numFmtId="0" fontId="8" fillId="0" borderId="0" xfId="0" applyFont="1" applyAlignment="1" applyProtection="1">
      <alignment horizontal="left" vertical="center"/>
      <protection locked="0"/>
    </xf>
    <xf numFmtId="3" fontId="5" fillId="0" borderId="0" xfId="0" applyNumberFormat="1" applyFont="1" applyAlignment="1" applyProtection="1">
      <alignment vertical="center"/>
      <protection locked="0"/>
    </xf>
    <xf numFmtId="166" fontId="5" fillId="0" borderId="0" xfId="0" applyNumberFormat="1" applyFont="1" applyProtection="1">
      <protection locked="0"/>
    </xf>
    <xf numFmtId="0" fontId="9"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quotePrefix="1" applyFont="1" applyAlignment="1" applyProtection="1">
      <alignment horizontal="left" vertical="center"/>
      <protection locked="0"/>
    </xf>
    <xf numFmtId="0" fontId="13" fillId="0" borderId="0" xfId="0" applyFont="1" applyProtection="1">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0" borderId="0" xfId="0" applyFont="1" applyAlignment="1" applyProtection="1">
      <alignment vertical="center"/>
      <protection locked="0"/>
    </xf>
    <xf numFmtId="0" fontId="3" fillId="3" borderId="4" xfId="0" applyFont="1" applyFill="1" applyBorder="1" applyAlignment="1" applyProtection="1">
      <alignment vertical="center"/>
      <protection locked="0"/>
    </xf>
    <xf numFmtId="3" fontId="13" fillId="0" borderId="0" xfId="0" applyNumberFormat="1" applyFont="1" applyAlignment="1" applyProtection="1">
      <alignment vertical="center"/>
      <protection locked="0"/>
    </xf>
    <xf numFmtId="166" fontId="13" fillId="0" borderId="0" xfId="0" applyNumberFormat="1" applyFont="1" applyProtection="1">
      <protection locked="0"/>
    </xf>
    <xf numFmtId="3" fontId="13" fillId="0" borderId="0" xfId="1" applyNumberFormat="1" applyFont="1" applyProtection="1">
      <protection locked="0"/>
    </xf>
    <xf numFmtId="165" fontId="13" fillId="0" borderId="0" xfId="1" applyNumberFormat="1" applyFont="1" applyProtection="1">
      <protection locked="0"/>
    </xf>
    <xf numFmtId="0" fontId="16" fillId="6" borderId="1" xfId="0" applyFont="1" applyFill="1" applyBorder="1" applyAlignment="1" applyProtection="1">
      <alignment horizontal="centerContinuous" vertical="center"/>
      <protection locked="0"/>
    </xf>
    <xf numFmtId="0" fontId="16" fillId="6" borderId="2" xfId="0" applyFont="1" applyFill="1" applyBorder="1" applyAlignment="1" applyProtection="1">
      <alignment horizontal="center"/>
      <protection locked="0"/>
    </xf>
    <xf numFmtId="0" fontId="16" fillId="7" borderId="2" xfId="0" applyFont="1" applyFill="1" applyBorder="1" applyAlignment="1" applyProtection="1">
      <alignment horizontal="center"/>
      <protection locked="0"/>
    </xf>
    <xf numFmtId="3" fontId="13" fillId="0" borderId="0" xfId="0" applyNumberFormat="1" applyFont="1" applyAlignment="1" applyProtection="1">
      <alignment horizontal="center" vertical="center"/>
      <protection locked="0"/>
    </xf>
    <xf numFmtId="0" fontId="13" fillId="0" borderId="20" xfId="0" applyFont="1" applyBorder="1" applyAlignment="1" applyProtection="1">
      <alignment horizontal="left" vertical="center" wrapText="1" indent="1"/>
      <protection locked="0"/>
    </xf>
    <xf numFmtId="0" fontId="21" fillId="0" borderId="20" xfId="0"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indent="1"/>
      <protection locked="0"/>
    </xf>
    <xf numFmtId="0" fontId="21" fillId="0" borderId="4" xfId="0" applyFont="1" applyBorder="1" applyAlignment="1" applyProtection="1">
      <alignment horizontal="center" vertical="center" wrapText="1"/>
      <protection locked="0"/>
    </xf>
    <xf numFmtId="3" fontId="13" fillId="0" borderId="23" xfId="0" applyNumberFormat="1" applyFont="1" applyBorder="1" applyAlignment="1" applyProtection="1">
      <alignment horizontal="right" vertical="center"/>
      <protection locked="0"/>
    </xf>
    <xf numFmtId="0" fontId="13" fillId="5" borderId="25" xfId="0" applyFont="1" applyFill="1" applyBorder="1" applyAlignment="1" applyProtection="1">
      <alignment horizontal="left" vertical="center" wrapText="1" indent="1"/>
      <protection locked="0"/>
    </xf>
    <xf numFmtId="0" fontId="21" fillId="5" borderId="25" xfId="0" applyFont="1" applyFill="1" applyBorder="1" applyAlignment="1" applyProtection="1">
      <alignment horizontal="center" vertical="center" wrapText="1"/>
      <protection locked="0"/>
    </xf>
    <xf numFmtId="3" fontId="22" fillId="5" borderId="26" xfId="0" applyNumberFormat="1" applyFont="1" applyFill="1" applyBorder="1" applyAlignment="1" applyProtection="1">
      <alignment horizontal="right" vertical="center" wrapText="1"/>
      <protection locked="0"/>
    </xf>
    <xf numFmtId="0" fontId="13" fillId="5" borderId="4" xfId="0" applyFont="1" applyFill="1" applyBorder="1" applyAlignment="1" applyProtection="1">
      <alignment horizontal="left" vertical="center" wrapText="1" indent="1"/>
      <protection locked="0"/>
    </xf>
    <xf numFmtId="0" fontId="21" fillId="5" borderId="4" xfId="0" applyFont="1" applyFill="1" applyBorder="1" applyAlignment="1" applyProtection="1">
      <alignment horizontal="center" vertical="center" wrapText="1"/>
      <protection locked="0"/>
    </xf>
    <xf numFmtId="3" fontId="13" fillId="5" borderId="23" xfId="0" applyNumberFormat="1" applyFont="1" applyFill="1" applyBorder="1" applyAlignment="1" applyProtection="1">
      <alignment horizontal="right" vertical="center"/>
      <protection locked="0"/>
    </xf>
    <xf numFmtId="0" fontId="13" fillId="0" borderId="25" xfId="0" applyFont="1" applyBorder="1" applyAlignment="1" applyProtection="1">
      <alignment horizontal="left" vertical="center" wrapText="1" indent="1"/>
      <protection locked="0"/>
    </xf>
    <xf numFmtId="0" fontId="21" fillId="0" borderId="25" xfId="0" applyFont="1" applyBorder="1" applyAlignment="1" applyProtection="1">
      <alignment horizontal="center" vertical="center" wrapText="1"/>
      <protection locked="0"/>
    </xf>
    <xf numFmtId="3" fontId="22" fillId="0" borderId="26" xfId="0" applyNumberFormat="1" applyFont="1" applyBorder="1" applyAlignment="1" applyProtection="1">
      <alignment horizontal="right" vertical="center" wrapText="1"/>
      <protection locked="0"/>
    </xf>
    <xf numFmtId="0" fontId="3" fillId="5" borderId="28" xfId="0" applyFont="1" applyFill="1" applyBorder="1" applyAlignment="1" applyProtection="1">
      <alignment horizontal="left" vertical="center" wrapText="1" indent="1"/>
      <protection locked="0"/>
    </xf>
    <xf numFmtId="0" fontId="3" fillId="5" borderId="28" xfId="0" applyFont="1" applyFill="1" applyBorder="1" applyAlignment="1" applyProtection="1">
      <alignment horizontal="left" vertical="center" wrapText="1"/>
      <protection locked="0"/>
    </xf>
    <xf numFmtId="0" fontId="3" fillId="0" borderId="28" xfId="0" applyFont="1" applyBorder="1" applyAlignment="1" applyProtection="1">
      <alignment horizontal="left" vertical="center" wrapText="1" indent="1"/>
      <protection locked="0"/>
    </xf>
    <xf numFmtId="0" fontId="3" fillId="0" borderId="28" xfId="0" applyFont="1" applyBorder="1" applyAlignment="1" applyProtection="1">
      <alignment horizontal="left" vertical="center" wrapText="1"/>
      <protection locked="0"/>
    </xf>
    <xf numFmtId="0" fontId="13" fillId="8" borderId="25" xfId="0" applyFont="1" applyFill="1" applyBorder="1" applyAlignment="1" applyProtection="1">
      <alignment horizontal="left" vertical="center" wrapText="1" indent="1"/>
      <protection locked="0"/>
    </xf>
    <xf numFmtId="0" fontId="21" fillId="8" borderId="25"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left" vertical="center" wrapText="1" indent="1"/>
      <protection locked="0"/>
    </xf>
    <xf numFmtId="0" fontId="21" fillId="8" borderId="4" xfId="0" applyFont="1" applyFill="1" applyBorder="1" applyAlignment="1" applyProtection="1">
      <alignment horizontal="center" vertical="center" wrapText="1"/>
      <protection locked="0"/>
    </xf>
    <xf numFmtId="3" fontId="22" fillId="8" borderId="33" xfId="0" applyNumberFormat="1" applyFont="1" applyFill="1" applyBorder="1" applyAlignment="1" applyProtection="1">
      <alignment horizontal="right" vertical="center" wrapText="1"/>
      <protection locked="0"/>
    </xf>
    <xf numFmtId="0" fontId="3" fillId="8" borderId="28" xfId="0" applyFont="1" applyFill="1" applyBorder="1" applyAlignment="1" applyProtection="1">
      <alignment horizontal="left" vertical="center" wrapText="1" indent="1"/>
      <protection locked="0"/>
    </xf>
    <xf numFmtId="0" fontId="3" fillId="8" borderId="28" xfId="0" applyFont="1" applyFill="1" applyBorder="1" applyAlignment="1" applyProtection="1">
      <alignment horizontal="left" vertical="center" wrapText="1"/>
      <protection locked="0"/>
    </xf>
    <xf numFmtId="0" fontId="13" fillId="8" borderId="7" xfId="0" applyFont="1" applyFill="1" applyBorder="1" applyAlignment="1" applyProtection="1">
      <alignment horizontal="left" vertical="center" wrapText="1" indent="1"/>
      <protection locked="0"/>
    </xf>
    <xf numFmtId="0" fontId="21" fillId="8" borderId="7" xfId="0" applyFont="1" applyFill="1" applyBorder="1" applyAlignment="1" applyProtection="1">
      <alignment horizontal="center" vertical="center" wrapText="1"/>
      <protection locked="0"/>
    </xf>
    <xf numFmtId="3" fontId="13" fillId="8" borderId="32" xfId="0" applyNumberFormat="1" applyFont="1" applyFill="1" applyBorder="1" applyAlignment="1" applyProtection="1">
      <alignment horizontal="right" vertical="center"/>
      <protection locked="0"/>
    </xf>
    <xf numFmtId="3" fontId="22" fillId="0" borderId="34" xfId="0" applyNumberFormat="1" applyFont="1" applyBorder="1" applyAlignment="1" applyProtection="1">
      <alignment horizontal="right" vertical="center" wrapText="1"/>
      <protection locked="0"/>
    </xf>
    <xf numFmtId="164" fontId="22" fillId="8" borderId="26" xfId="0" applyNumberFormat="1" applyFont="1" applyFill="1" applyBorder="1" applyAlignment="1" applyProtection="1">
      <alignment horizontal="right" vertical="center" wrapText="1"/>
      <protection locked="0"/>
    </xf>
    <xf numFmtId="0" fontId="16" fillId="6" borderId="4" xfId="0" applyFont="1" applyFill="1" applyBorder="1" applyAlignment="1" applyProtection="1">
      <alignment horizontal="centerContinuous" vertical="center"/>
      <protection locked="0"/>
    </xf>
    <xf numFmtId="0" fontId="13" fillId="8" borderId="4" xfId="0" applyFont="1" applyFill="1" applyBorder="1" applyAlignment="1" applyProtection="1">
      <alignment horizontal="left" wrapText="1"/>
      <protection locked="0"/>
    </xf>
    <xf numFmtId="0" fontId="13" fillId="8" borderId="4" xfId="0" applyFont="1" applyFill="1" applyBorder="1" applyAlignment="1" applyProtection="1">
      <alignment horizontal="left" vertical="center" wrapText="1"/>
      <protection locked="0"/>
    </xf>
    <xf numFmtId="0" fontId="13" fillId="8" borderId="4" xfId="0" applyFont="1" applyFill="1" applyBorder="1" applyAlignment="1" applyProtection="1">
      <alignment horizontal="right" vertical="center" wrapText="1"/>
      <protection locked="0"/>
    </xf>
    <xf numFmtId="0" fontId="6" fillId="6" borderId="4" xfId="0" applyFont="1" applyFill="1" applyBorder="1" applyAlignment="1" applyProtection="1">
      <alignment horizontal="centerContinuous" vertical="center"/>
      <protection locked="0"/>
    </xf>
    <xf numFmtId="0" fontId="6" fillId="7" borderId="4" xfId="0" applyFont="1" applyFill="1" applyBorder="1" applyAlignment="1" applyProtection="1">
      <alignment horizontal="center"/>
      <protection locked="0"/>
    </xf>
    <xf numFmtId="0" fontId="4" fillId="4" borderId="4" xfId="0"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2"/>
      <protection locked="0"/>
    </xf>
    <xf numFmtId="0" fontId="3" fillId="4" borderId="4" xfId="0" applyFont="1" applyFill="1" applyBorder="1" applyAlignment="1" applyProtection="1">
      <alignment horizontal="left" vertical="center" indent="1"/>
      <protection locked="0"/>
    </xf>
    <xf numFmtId="0" fontId="13" fillId="0" borderId="4" xfId="0" applyFont="1" applyBorder="1" applyAlignment="1" applyProtection="1">
      <alignment horizontal="left" vertical="center" indent="2"/>
      <protection locked="0"/>
    </xf>
    <xf numFmtId="0" fontId="20" fillId="0" borderId="41" xfId="0" applyFont="1" applyBorder="1" applyAlignment="1" applyProtection="1">
      <alignment horizontal="left" vertical="center"/>
      <protection locked="0"/>
    </xf>
    <xf numFmtId="0" fontId="3" fillId="0" borderId="41" xfId="0" applyFont="1" applyBorder="1" applyAlignment="1" applyProtection="1">
      <alignment horizontal="left" vertical="center" wrapText="1" indent="1"/>
      <protection locked="0"/>
    </xf>
    <xf numFmtId="0" fontId="3" fillId="0" borderId="41" xfId="0" applyFont="1" applyBorder="1" applyAlignment="1" applyProtection="1">
      <alignment horizontal="left" vertical="center" wrapText="1"/>
      <protection locked="0"/>
    </xf>
    <xf numFmtId="165" fontId="3" fillId="0" borderId="41" xfId="1" applyNumberFormat="1" applyFont="1" applyFill="1" applyBorder="1" applyAlignment="1" applyProtection="1">
      <alignment horizontal="center" vertical="center"/>
      <protection locked="0"/>
    </xf>
    <xf numFmtId="0" fontId="16" fillId="6" borderId="42" xfId="0" applyFont="1" applyFill="1" applyBorder="1" applyAlignment="1" applyProtection="1">
      <alignment horizontal="center" vertical="center" wrapText="1"/>
      <protection locked="0"/>
    </xf>
    <xf numFmtId="0" fontId="16" fillId="6" borderId="43" xfId="0" applyFont="1" applyFill="1" applyBorder="1" applyAlignment="1" applyProtection="1">
      <alignment horizontal="centerContinuous" vertical="center" wrapText="1"/>
      <protection locked="0"/>
    </xf>
    <xf numFmtId="0" fontId="16" fillId="6" borderId="44" xfId="0" applyFont="1" applyFill="1" applyBorder="1" applyAlignment="1" applyProtection="1">
      <alignment horizontal="center" vertical="center" wrapText="1"/>
      <protection locked="0"/>
    </xf>
    <xf numFmtId="0" fontId="3" fillId="0" borderId="30"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indent="1"/>
      <protection locked="0"/>
    </xf>
    <xf numFmtId="0" fontId="3" fillId="8" borderId="30" xfId="0" applyFont="1" applyFill="1" applyBorder="1" applyAlignment="1" applyProtection="1">
      <alignment horizontal="left" vertical="center" wrapText="1" indent="1"/>
      <protection locked="0"/>
    </xf>
    <xf numFmtId="0" fontId="3" fillId="8" borderId="30" xfId="0" applyFont="1" applyFill="1" applyBorder="1" applyAlignment="1" applyProtection="1">
      <alignment horizontal="left" vertical="center" wrapText="1"/>
      <protection locked="0"/>
    </xf>
    <xf numFmtId="0" fontId="20" fillId="8" borderId="41" xfId="0" applyFont="1" applyFill="1" applyBorder="1" applyAlignment="1" applyProtection="1">
      <alignment horizontal="left" vertical="center"/>
      <protection locked="0"/>
    </xf>
    <xf numFmtId="0" fontId="3" fillId="8" borderId="41" xfId="0" applyFont="1" applyFill="1" applyBorder="1" applyAlignment="1" applyProtection="1">
      <alignment horizontal="left" vertical="center" wrapText="1" indent="1"/>
      <protection locked="0"/>
    </xf>
    <xf numFmtId="0" fontId="3" fillId="8" borderId="41" xfId="0" applyFont="1" applyFill="1" applyBorder="1" applyAlignment="1" applyProtection="1">
      <alignment horizontal="left" vertical="center" wrapText="1"/>
      <protection locked="0"/>
    </xf>
    <xf numFmtId="165" fontId="3" fillId="8" borderId="41" xfId="1" applyNumberFormat="1" applyFont="1" applyFill="1" applyBorder="1" applyAlignment="1" applyProtection="1">
      <alignment horizontal="center" vertical="center"/>
      <protection locked="0"/>
    </xf>
    <xf numFmtId="0" fontId="20" fillId="8" borderId="30" xfId="0" applyFont="1" applyFill="1" applyBorder="1" applyAlignment="1" applyProtection="1">
      <alignment horizontal="left" vertical="center"/>
      <protection locked="0"/>
    </xf>
    <xf numFmtId="165" fontId="3" fillId="8" borderId="30" xfId="1" applyNumberFormat="1" applyFont="1" applyFill="1" applyBorder="1" applyAlignment="1" applyProtection="1">
      <alignment horizontal="center" vertical="center"/>
      <protection locked="0"/>
    </xf>
    <xf numFmtId="164" fontId="22" fillId="8" borderId="23" xfId="0" applyNumberFormat="1" applyFont="1" applyFill="1" applyBorder="1" applyAlignment="1" applyProtection="1">
      <alignment horizontal="right" vertical="center" wrapText="1"/>
      <protection locked="0"/>
    </xf>
    <xf numFmtId="0" fontId="6" fillId="6" borderId="4" xfId="0" applyFont="1" applyFill="1" applyBorder="1" applyAlignment="1" applyProtection="1">
      <alignment horizontal="center"/>
      <protection locked="0"/>
    </xf>
    <xf numFmtId="0" fontId="23" fillId="0" borderId="4" xfId="0" applyFont="1" applyBorder="1" applyAlignment="1" applyProtection="1">
      <alignment horizontal="left" vertical="center" wrapText="1"/>
      <protection locked="0"/>
    </xf>
    <xf numFmtId="0" fontId="20" fillId="8" borderId="54" xfId="0" applyFont="1" applyFill="1" applyBorder="1" applyAlignment="1" applyProtection="1">
      <alignment horizontal="left" vertical="center"/>
      <protection locked="0"/>
    </xf>
    <xf numFmtId="0" fontId="3" fillId="8" borderId="54" xfId="0" applyFont="1" applyFill="1" applyBorder="1" applyAlignment="1" applyProtection="1">
      <alignment horizontal="left" vertical="center" wrapText="1" indent="1"/>
      <protection locked="0"/>
    </xf>
    <xf numFmtId="0" fontId="3" fillId="8" borderId="54" xfId="0" applyFont="1" applyFill="1" applyBorder="1" applyAlignment="1" applyProtection="1">
      <alignment horizontal="left" vertical="center" wrapText="1"/>
      <protection locked="0"/>
    </xf>
    <xf numFmtId="0" fontId="3" fillId="8" borderId="0" xfId="0" applyFont="1" applyFill="1" applyAlignment="1" applyProtection="1">
      <alignment horizontal="left" vertical="center" wrapText="1"/>
      <protection locked="0"/>
    </xf>
    <xf numFmtId="0" fontId="3" fillId="8" borderId="0" xfId="0" applyFont="1" applyFill="1" applyAlignment="1" applyProtection="1">
      <alignment horizontal="left" vertical="center" wrapText="1" indent="1"/>
      <protection locked="0"/>
    </xf>
    <xf numFmtId="0" fontId="16" fillId="6" borderId="4" xfId="0"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horizontal="center"/>
    </xf>
    <xf numFmtId="0" fontId="20" fillId="8" borderId="0" xfId="0" applyFont="1" applyFill="1" applyAlignment="1" applyProtection="1">
      <alignment horizontal="left" vertical="center"/>
      <protection locked="0"/>
    </xf>
    <xf numFmtId="0" fontId="13" fillId="0" borderId="0" xfId="0" applyFont="1" applyAlignment="1">
      <alignment vertical="center"/>
    </xf>
    <xf numFmtId="0" fontId="13" fillId="2" borderId="0" xfId="0" applyFont="1" applyFill="1" applyAlignment="1">
      <alignment vertical="center"/>
    </xf>
    <xf numFmtId="0" fontId="13" fillId="0" borderId="0" xfId="0" applyFont="1"/>
    <xf numFmtId="3" fontId="13" fillId="0" borderId="0" xfId="0" applyNumberFormat="1" applyFont="1"/>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center"/>
    </xf>
    <xf numFmtId="165" fontId="3" fillId="0" borderId="30" xfId="1" applyNumberFormat="1" applyFont="1" applyFill="1" applyBorder="1" applyAlignment="1" applyProtection="1">
      <alignment horizontal="right" vertical="center"/>
      <protection locked="0"/>
    </xf>
    <xf numFmtId="165" fontId="3" fillId="8" borderId="54" xfId="1" applyNumberFormat="1" applyFont="1" applyFill="1" applyBorder="1" applyAlignment="1" applyProtection="1">
      <alignment horizontal="right" vertical="center"/>
      <protection locked="0"/>
    </xf>
    <xf numFmtId="165" fontId="3" fillId="8" borderId="0" xfId="1" applyNumberFormat="1" applyFont="1" applyFill="1" applyBorder="1" applyAlignment="1" applyProtection="1">
      <alignment horizontal="right" vertical="center"/>
      <protection locked="0"/>
    </xf>
    <xf numFmtId="0" fontId="24" fillId="0" borderId="0" xfId="0" applyFont="1" applyAlignment="1">
      <alignment horizontal="center"/>
    </xf>
    <xf numFmtId="0" fontId="24" fillId="0" borderId="0" xfId="0" applyFont="1" applyAlignment="1">
      <alignment horizontal="left"/>
    </xf>
    <xf numFmtId="0" fontId="0" fillId="0" borderId="0" xfId="0" applyAlignment="1">
      <alignment horizontal="left"/>
    </xf>
    <xf numFmtId="0" fontId="2" fillId="2" borderId="0" xfId="0" applyFont="1" applyFill="1" applyAlignment="1" applyProtection="1">
      <alignment horizontal="left" vertical="center" indent="2"/>
      <protection locked="0"/>
    </xf>
    <xf numFmtId="0" fontId="5" fillId="2" borderId="0" xfId="0" applyFont="1" applyFill="1" applyAlignment="1" applyProtection="1">
      <alignment vertical="center"/>
      <protection locked="0"/>
    </xf>
    <xf numFmtId="0" fontId="3" fillId="8" borderId="0" xfId="0" applyFont="1" applyFill="1" applyAlignment="1" applyProtection="1">
      <alignment horizontal="left" vertical="center" wrapText="1" indent="19"/>
      <protection locked="0"/>
    </xf>
    <xf numFmtId="0" fontId="13" fillId="8" borderId="25" xfId="0" applyFont="1" applyFill="1" applyBorder="1" applyAlignment="1" applyProtection="1">
      <alignment horizontal="justify" vertical="center" wrapText="1"/>
      <protection locked="0"/>
    </xf>
    <xf numFmtId="0" fontId="13" fillId="8" borderId="7" xfId="0" applyFont="1" applyFill="1" applyBorder="1" applyAlignment="1" applyProtection="1">
      <alignment horizontal="justify" vertical="center" wrapText="1"/>
      <protection locked="0"/>
    </xf>
    <xf numFmtId="0" fontId="0" fillId="0" borderId="41" xfId="0" applyBorder="1"/>
    <xf numFmtId="0" fontId="25" fillId="0" borderId="0" xfId="0" applyFont="1"/>
    <xf numFmtId="0" fontId="26" fillId="0" borderId="0" xfId="0" applyFont="1"/>
    <xf numFmtId="0" fontId="27" fillId="0" borderId="0" xfId="0" applyFont="1"/>
    <xf numFmtId="0" fontId="28" fillId="6" borderId="59" xfId="0" applyFont="1" applyFill="1" applyBorder="1" applyAlignment="1">
      <alignment horizontal="center" vertical="center"/>
    </xf>
    <xf numFmtId="167" fontId="30" fillId="0" borderId="59" xfId="0" applyNumberFormat="1" applyFont="1" applyBorder="1" applyAlignment="1">
      <alignment horizontal="center"/>
    </xf>
    <xf numFmtId="164" fontId="8" fillId="0" borderId="59" xfId="0" applyNumberFormat="1" applyFont="1" applyBorder="1" applyAlignment="1">
      <alignment horizontal="center"/>
    </xf>
    <xf numFmtId="0" fontId="8" fillId="0" borderId="59" xfId="0" applyFont="1" applyBorder="1" applyAlignment="1">
      <alignment horizontal="center"/>
    </xf>
    <xf numFmtId="164" fontId="8" fillId="0" borderId="59" xfId="0" applyNumberFormat="1" applyFont="1" applyBorder="1"/>
    <xf numFmtId="0" fontId="8" fillId="0" borderId="59" xfId="0" applyFont="1" applyBorder="1"/>
    <xf numFmtId="166" fontId="8" fillId="0" borderId="59" xfId="0" applyNumberFormat="1" applyFont="1" applyBorder="1" applyAlignment="1">
      <alignment horizontal="center"/>
    </xf>
    <xf numFmtId="164" fontId="8" fillId="0" borderId="55" xfId="0" applyNumberFormat="1" applyFont="1" applyBorder="1" applyAlignment="1">
      <alignment horizontal="center"/>
    </xf>
    <xf numFmtId="167" fontId="30" fillId="0" borderId="56" xfId="0" applyNumberFormat="1" applyFont="1" applyBorder="1" applyAlignment="1">
      <alignment horizontal="center"/>
    </xf>
    <xf numFmtId="164" fontId="8" fillId="0" borderId="60" xfId="0" applyNumberFormat="1" applyFont="1" applyBorder="1" applyAlignment="1">
      <alignment horizontal="center"/>
    </xf>
    <xf numFmtId="0" fontId="32" fillId="0" borderId="0" xfId="0" applyFont="1"/>
    <xf numFmtId="164" fontId="10" fillId="0" borderId="0" xfId="0" applyNumberFormat="1" applyFont="1" applyAlignment="1">
      <alignment horizontal="center"/>
    </xf>
    <xf numFmtId="166" fontId="10" fillId="0" borderId="0" xfId="0" applyNumberFormat="1" applyFont="1" applyAlignment="1">
      <alignment horizontal="center"/>
    </xf>
    <xf numFmtId="0" fontId="10" fillId="0" borderId="0" xfId="0" applyFont="1"/>
    <xf numFmtId="168" fontId="10" fillId="0" borderId="0" xfId="0" applyNumberFormat="1" applyFont="1"/>
    <xf numFmtId="168" fontId="5" fillId="0" borderId="0" xfId="0" applyNumberFormat="1" applyFont="1"/>
    <xf numFmtId="3" fontId="33" fillId="0" borderId="21" xfId="0" applyNumberFormat="1" applyFont="1" applyBorder="1" applyAlignment="1" applyProtection="1">
      <alignment horizontal="right" vertical="center" wrapText="1"/>
      <protection locked="0"/>
    </xf>
    <xf numFmtId="3" fontId="34" fillId="0" borderId="23" xfId="0" applyNumberFormat="1" applyFont="1" applyBorder="1" applyAlignment="1" applyProtection="1">
      <alignment horizontal="right" vertical="center"/>
      <protection locked="0"/>
    </xf>
    <xf numFmtId="4" fontId="8" fillId="0" borderId="59" xfId="0" applyNumberFormat="1" applyFont="1" applyBorder="1" applyAlignment="1">
      <alignment horizontal="center"/>
    </xf>
    <xf numFmtId="165" fontId="3" fillId="0" borderId="29" xfId="1" applyNumberFormat="1" applyFont="1" applyFill="1" applyBorder="1" applyAlignment="1" applyProtection="1">
      <alignment horizontal="right" vertical="center"/>
    </xf>
    <xf numFmtId="165" fontId="3" fillId="5" borderId="29" xfId="1" applyNumberFormat="1" applyFont="1" applyFill="1" applyBorder="1" applyAlignment="1" applyProtection="1">
      <alignment horizontal="right" vertical="center"/>
    </xf>
    <xf numFmtId="165" fontId="3" fillId="8" borderId="29" xfId="1" applyNumberFormat="1" applyFont="1" applyFill="1" applyBorder="1" applyAlignment="1" applyProtection="1">
      <alignment horizontal="right" vertical="center"/>
    </xf>
    <xf numFmtId="164" fontId="3" fillId="8" borderId="29" xfId="0" applyNumberFormat="1" applyFont="1" applyFill="1" applyBorder="1" applyAlignment="1" applyProtection="1">
      <alignment horizontal="right" vertical="center"/>
    </xf>
    <xf numFmtId="0" fontId="16" fillId="6" borderId="4" xfId="0" applyFont="1" applyFill="1" applyBorder="1" applyAlignment="1" applyProtection="1">
      <alignment horizontal="center" vertical="center" wrapText="1"/>
      <protection locked="0"/>
    </xf>
    <xf numFmtId="164" fontId="36" fillId="3" borderId="4" xfId="0" applyNumberFormat="1" applyFont="1" applyFill="1" applyBorder="1" applyAlignment="1" applyProtection="1">
      <alignment vertical="center"/>
      <protection locked="0"/>
    </xf>
    <xf numFmtId="164" fontId="36" fillId="4" borderId="4" xfId="0" applyNumberFormat="1" applyFont="1" applyFill="1" applyBorder="1" applyAlignment="1" applyProtection="1">
      <alignment vertical="center"/>
      <protection locked="0"/>
    </xf>
    <xf numFmtId="3" fontId="36" fillId="0" borderId="4" xfId="0" applyNumberFormat="1" applyFont="1" applyBorder="1" applyAlignment="1" applyProtection="1">
      <alignment vertical="center"/>
      <protection locked="0"/>
    </xf>
    <xf numFmtId="0" fontId="35" fillId="3" borderId="6" xfId="0" applyFont="1" applyFill="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164" fontId="35" fillId="3" borderId="6" xfId="0" applyNumberFormat="1" applyFont="1" applyFill="1" applyBorder="1" applyAlignment="1" applyProtection="1">
      <alignment vertical="center"/>
      <protection locked="0"/>
    </xf>
    <xf numFmtId="164" fontId="35" fillId="4" borderId="4" xfId="0" applyNumberFormat="1" applyFont="1" applyFill="1" applyBorder="1" applyAlignment="1" applyProtection="1">
      <alignment vertical="center"/>
      <protection locked="0"/>
    </xf>
    <xf numFmtId="3" fontId="35" fillId="0" borderId="4" xfId="0" applyNumberFormat="1" applyFont="1" applyBorder="1" applyAlignment="1" applyProtection="1">
      <alignment vertical="center"/>
      <protection locked="0"/>
    </xf>
    <xf numFmtId="3" fontId="35" fillId="4" borderId="4" xfId="0" applyNumberFormat="1" applyFont="1" applyFill="1" applyBorder="1" applyAlignment="1" applyProtection="1">
      <alignment vertical="center"/>
      <protection locked="0"/>
    </xf>
    <xf numFmtId="3" fontId="35" fillId="3" borderId="4" xfId="1" applyNumberFormat="1" applyFont="1" applyFill="1" applyBorder="1" applyAlignment="1" applyProtection="1">
      <alignment horizontal="center" vertical="center"/>
      <protection locked="0"/>
    </xf>
    <xf numFmtId="165" fontId="35" fillId="3" borderId="4" xfId="1" quotePrefix="1" applyNumberFormat="1" applyFont="1" applyFill="1" applyBorder="1" applyAlignment="1" applyProtection="1">
      <alignment horizontal="center" vertical="center"/>
    </xf>
    <xf numFmtId="0" fontId="35" fillId="4" borderId="4"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wrapText="1"/>
      <protection locked="0"/>
    </xf>
    <xf numFmtId="165" fontId="35" fillId="0" borderId="4" xfId="1" applyNumberFormat="1" applyFont="1" applyFill="1" applyBorder="1" applyAlignment="1" applyProtection="1">
      <alignment horizontal="center" vertical="center"/>
    </xf>
    <xf numFmtId="3" fontId="35" fillId="0" borderId="4" xfId="0" applyNumberFormat="1" applyFont="1" applyBorder="1" applyAlignment="1" applyProtection="1">
      <alignment horizontal="center" vertical="center"/>
      <protection locked="0"/>
    </xf>
    <xf numFmtId="3" fontId="35" fillId="0" borderId="4" xfId="1" applyNumberFormat="1" applyFont="1" applyFill="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164" fontId="35" fillId="0" borderId="4" xfId="0" applyNumberFormat="1" applyFont="1" applyBorder="1" applyAlignment="1" applyProtection="1">
      <alignment horizontal="right" vertical="center"/>
    </xf>
    <xf numFmtId="165" fontId="35" fillId="0" borderId="4" xfId="1" applyNumberFormat="1" applyFont="1" applyFill="1" applyBorder="1" applyAlignment="1" applyProtection="1">
      <alignment horizontal="center" vertical="center"/>
      <protection locked="0"/>
    </xf>
    <xf numFmtId="3" fontId="35" fillId="3" borderId="4" xfId="0" applyNumberFormat="1" applyFont="1" applyFill="1" applyBorder="1" applyAlignment="1" applyProtection="1">
      <alignment horizontal="center" vertical="center"/>
    </xf>
    <xf numFmtId="165" fontId="35" fillId="3" borderId="4" xfId="1" applyNumberFormat="1" applyFont="1" applyFill="1" applyBorder="1" applyAlignment="1" applyProtection="1">
      <alignment horizontal="center" vertical="center"/>
      <protection locked="0"/>
    </xf>
    <xf numFmtId="165" fontId="36" fillId="3" borderId="4" xfId="1" applyNumberFormat="1" applyFont="1" applyFill="1" applyBorder="1" applyAlignment="1" applyProtection="1">
      <alignment horizontal="center" vertical="center"/>
    </xf>
    <xf numFmtId="165" fontId="36" fillId="4" borderId="4" xfId="1" applyNumberFormat="1" applyFont="1" applyFill="1" applyBorder="1" applyAlignment="1" applyProtection="1">
      <alignment horizontal="center" vertical="center"/>
    </xf>
    <xf numFmtId="165" fontId="36" fillId="0" borderId="4" xfId="1" applyNumberFormat="1" applyFont="1" applyBorder="1" applyAlignment="1" applyProtection="1">
      <alignment horizontal="center" vertical="center"/>
    </xf>
    <xf numFmtId="165" fontId="35" fillId="3" borderId="47" xfId="1" applyNumberFormat="1" applyFont="1" applyFill="1" applyBorder="1" applyAlignment="1" applyProtection="1">
      <alignment horizontal="center" vertical="center"/>
    </xf>
    <xf numFmtId="165" fontId="35" fillId="0" borderId="50" xfId="1" applyNumberFormat="1" applyFont="1" applyBorder="1" applyAlignment="1" applyProtection="1">
      <alignment horizontal="center" vertical="center"/>
    </xf>
    <xf numFmtId="165" fontId="35" fillId="0" borderId="47" xfId="1" applyNumberFormat="1" applyFont="1" applyBorder="1" applyAlignment="1" applyProtection="1">
      <alignment horizontal="center" vertical="center"/>
    </xf>
    <xf numFmtId="165" fontId="35" fillId="0" borderId="63" xfId="1" applyNumberFormat="1" applyFont="1" applyBorder="1" applyAlignment="1" applyProtection="1">
      <alignment horizontal="center" vertical="center"/>
    </xf>
    <xf numFmtId="165" fontId="35" fillId="0" borderId="64" xfId="1" applyNumberFormat="1" applyFont="1" applyBorder="1" applyAlignment="1" applyProtection="1">
      <alignment horizontal="center" vertical="center"/>
    </xf>
    <xf numFmtId="165" fontId="35" fillId="0" borderId="7" xfId="1" applyNumberFormat="1" applyFont="1" applyBorder="1" applyAlignment="1" applyProtection="1">
      <alignment horizontal="center" vertical="center"/>
    </xf>
    <xf numFmtId="165" fontId="35" fillId="0" borderId="49" xfId="1" applyNumberFormat="1" applyFont="1" applyBorder="1" applyAlignment="1" applyProtection="1">
      <alignment horizontal="center" vertical="center"/>
    </xf>
    <xf numFmtId="0" fontId="5" fillId="5" borderId="13"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164" fontId="35" fillId="5" borderId="0" xfId="0" applyNumberFormat="1" applyFont="1" applyFill="1" applyBorder="1" applyAlignment="1" applyProtection="1">
      <alignment horizontal="right" vertical="center" wrapText="1"/>
      <protection locked="0"/>
    </xf>
    <xf numFmtId="0" fontId="4" fillId="3" borderId="5" xfId="0" applyFont="1" applyFill="1" applyBorder="1" applyAlignment="1" applyProtection="1">
      <alignment vertical="center"/>
      <protection locked="0"/>
    </xf>
    <xf numFmtId="164" fontId="35" fillId="5" borderId="63" xfId="0" applyNumberFormat="1" applyFont="1" applyFill="1" applyBorder="1" applyAlignment="1" applyProtection="1">
      <alignment horizontal="right" vertical="center" wrapText="1"/>
      <protection locked="0"/>
    </xf>
    <xf numFmtId="164" fontId="35" fillId="5" borderId="7" xfId="0" applyNumberFormat="1" applyFont="1" applyFill="1" applyBorder="1" applyAlignment="1" applyProtection="1">
      <alignment horizontal="right" vertical="center" wrapText="1"/>
      <protection locked="0"/>
    </xf>
    <xf numFmtId="164" fontId="35" fillId="3" borderId="4" xfId="0" applyNumberFormat="1" applyFont="1" applyFill="1" applyBorder="1" applyAlignment="1" applyProtection="1">
      <alignment vertical="center"/>
      <protection locked="0"/>
    </xf>
    <xf numFmtId="164" fontId="35" fillId="3" borderId="5" xfId="0" applyNumberFormat="1" applyFont="1" applyFill="1" applyBorder="1" applyAlignment="1" applyProtection="1">
      <alignment horizontal="right" vertical="center"/>
    </xf>
    <xf numFmtId="164" fontId="35" fillId="3" borderId="6" xfId="0" applyNumberFormat="1" applyFont="1" applyFill="1" applyBorder="1" applyAlignment="1" applyProtection="1">
      <alignment horizontal="right" vertical="center"/>
    </xf>
    <xf numFmtId="164" fontId="35" fillId="4" borderId="4" xfId="0" applyNumberFormat="1" applyFont="1" applyFill="1" applyBorder="1" applyAlignment="1" applyProtection="1">
      <alignment horizontal="right" vertical="center" indent="1"/>
    </xf>
    <xf numFmtId="164" fontId="35" fillId="4" borderId="4" xfId="0" applyNumberFormat="1" applyFont="1" applyFill="1" applyBorder="1" applyAlignment="1" applyProtection="1">
      <alignment horizontal="right" vertical="center"/>
    </xf>
    <xf numFmtId="164" fontId="35" fillId="0" borderId="4" xfId="0" applyNumberFormat="1" applyFont="1" applyBorder="1" applyAlignment="1" applyProtection="1">
      <alignment horizontal="right" vertical="center" indent="2"/>
    </xf>
    <xf numFmtId="165" fontId="35" fillId="3" borderId="6" xfId="1" applyNumberFormat="1" applyFont="1" applyFill="1" applyBorder="1" applyAlignment="1" applyProtection="1">
      <alignment horizontal="center" vertical="center"/>
    </xf>
    <xf numFmtId="165" fontId="35" fillId="4" borderId="4" xfId="1" applyNumberFormat="1" applyFont="1" applyFill="1" applyBorder="1" applyAlignment="1" applyProtection="1">
      <alignment horizontal="center" vertical="center"/>
    </xf>
    <xf numFmtId="165" fontId="35" fillId="0" borderId="4" xfId="1" applyNumberFormat="1" applyFont="1" applyBorder="1" applyAlignment="1" applyProtection="1">
      <alignment horizontal="center" vertical="center"/>
    </xf>
    <xf numFmtId="3" fontId="35" fillId="0" borderId="4" xfId="0" applyNumberFormat="1" applyFont="1" applyBorder="1" applyAlignment="1" applyProtection="1">
      <alignment horizontal="center" vertical="center" wrapText="1"/>
      <protection locked="0"/>
    </xf>
    <xf numFmtId="165" fontId="35" fillId="0" borderId="4" xfId="1" applyNumberFormat="1" applyFont="1" applyBorder="1" applyAlignment="1" applyProtection="1">
      <alignment horizontal="center" vertical="center" wrapText="1"/>
    </xf>
    <xf numFmtId="164" fontId="35" fillId="0" borderId="4" xfId="0" applyNumberFormat="1" applyFont="1" applyBorder="1" applyAlignment="1" applyProtection="1">
      <alignment horizontal="right" vertical="center" wrapText="1"/>
      <protection locked="0"/>
    </xf>
    <xf numFmtId="164" fontId="35" fillId="3" borderId="4" xfId="0" applyNumberFormat="1" applyFont="1" applyFill="1" applyBorder="1" applyAlignment="1" applyProtection="1">
      <alignment horizontal="right" vertical="center"/>
    </xf>
    <xf numFmtId="164" fontId="35" fillId="0" borderId="4" xfId="0" applyNumberFormat="1" applyFont="1" applyBorder="1" applyAlignment="1" applyProtection="1">
      <alignment horizontal="right" vertical="center" wrapText="1"/>
    </xf>
    <xf numFmtId="164" fontId="36" fillId="4" borderId="4" xfId="0" applyNumberFormat="1" applyFont="1" applyFill="1" applyBorder="1" applyAlignment="1" applyProtection="1">
      <alignment horizontal="right" vertical="center"/>
    </xf>
    <xf numFmtId="164" fontId="36" fillId="0" borderId="4" xfId="0" applyNumberFormat="1" applyFont="1" applyBorder="1" applyAlignment="1" applyProtection="1">
      <alignment horizontal="right" vertical="center"/>
      <protection locked="0"/>
    </xf>
    <xf numFmtId="164" fontId="35" fillId="3" borderId="4" xfId="0" applyNumberFormat="1" applyFont="1" applyFill="1" applyBorder="1" applyAlignment="1" applyProtection="1">
      <alignment horizontal="right" vertical="center"/>
      <protection locked="0"/>
    </xf>
    <xf numFmtId="164" fontId="36" fillId="3" borderId="4" xfId="0" applyNumberFormat="1" applyFont="1" applyFill="1" applyBorder="1" applyAlignment="1" applyProtection="1">
      <alignment horizontal="right" vertical="center"/>
      <protection locked="0"/>
    </xf>
    <xf numFmtId="164" fontId="35" fillId="4" borderId="4" xfId="0" applyNumberFormat="1" applyFont="1" applyFill="1" applyBorder="1" applyAlignment="1" applyProtection="1">
      <alignment horizontal="right" vertical="center" indent="1"/>
      <protection locked="0"/>
    </xf>
    <xf numFmtId="164" fontId="36" fillId="4" borderId="4" xfId="0" applyNumberFormat="1" applyFont="1" applyFill="1" applyBorder="1" applyAlignment="1" applyProtection="1">
      <alignment horizontal="right" vertical="center"/>
      <protection locked="0"/>
    </xf>
    <xf numFmtId="0" fontId="4" fillId="4" borderId="4" xfId="0" applyFont="1" applyFill="1" applyBorder="1" applyAlignment="1" applyProtection="1">
      <alignment horizontal="left" vertical="center" wrapText="1" indent="1"/>
      <protection locked="0"/>
    </xf>
    <xf numFmtId="0" fontId="5" fillId="0" borderId="4" xfId="0" applyFont="1" applyBorder="1" applyAlignment="1" applyProtection="1">
      <alignment horizontal="left" vertical="center" wrapText="1" indent="8"/>
      <protection locked="0"/>
    </xf>
    <xf numFmtId="3" fontId="4" fillId="4" borderId="4"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wrapText="1"/>
      <protection locked="0"/>
    </xf>
    <xf numFmtId="165" fontId="4" fillId="3" borderId="4" xfId="1" applyNumberFormat="1" applyFont="1" applyFill="1" applyBorder="1" applyAlignment="1" applyProtection="1">
      <alignment horizontal="center" vertical="center"/>
    </xf>
    <xf numFmtId="164" fontId="4" fillId="3" borderId="4" xfId="0" applyNumberFormat="1" applyFont="1" applyFill="1" applyBorder="1" applyAlignment="1" applyProtection="1">
      <alignment horizontal="center" vertical="center"/>
    </xf>
    <xf numFmtId="164" fontId="4" fillId="4" borderId="4" xfId="0" applyNumberFormat="1" applyFont="1" applyFill="1" applyBorder="1" applyAlignment="1" applyProtection="1">
      <alignment horizontal="center" vertical="center"/>
      <protection locked="0"/>
    </xf>
    <xf numFmtId="164" fontId="4" fillId="4" borderId="4" xfId="0" applyNumberFormat="1" applyFont="1" applyFill="1" applyBorder="1" applyAlignment="1" applyProtection="1">
      <alignment horizontal="center" vertical="center" wrapText="1"/>
      <protection locked="0"/>
    </xf>
    <xf numFmtId="165" fontId="4" fillId="4" borderId="4"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wrapText="1"/>
      <protection locked="0"/>
    </xf>
    <xf numFmtId="165" fontId="35" fillId="4" borderId="4" xfId="1" applyNumberFormat="1" applyFont="1" applyFill="1" applyBorder="1" applyAlignment="1" applyProtection="1">
      <alignment horizontal="center" vertical="center"/>
      <protection locked="0"/>
    </xf>
    <xf numFmtId="165" fontId="35" fillId="4" borderId="4" xfId="1" applyNumberFormat="1" applyFont="1" applyFill="1" applyBorder="1" applyAlignment="1" applyProtection="1">
      <alignment horizontal="center" vertical="center" wrapText="1"/>
      <protection locked="0"/>
    </xf>
    <xf numFmtId="165" fontId="4" fillId="4" borderId="4" xfId="1" applyNumberFormat="1" applyFont="1" applyFill="1" applyBorder="1" applyAlignment="1" applyProtection="1">
      <alignment horizontal="center" vertical="center"/>
      <protection locked="0"/>
    </xf>
    <xf numFmtId="165" fontId="4" fillId="4" borderId="4" xfId="1" applyNumberFormat="1" applyFont="1" applyFill="1" applyBorder="1" applyAlignment="1" applyProtection="1">
      <alignment horizontal="center" vertical="center" wrapText="1"/>
      <protection locked="0"/>
    </xf>
    <xf numFmtId="3" fontId="4" fillId="0" borderId="4" xfId="0" applyNumberFormat="1" applyFont="1" applyBorder="1" applyAlignment="1" applyProtection="1">
      <alignment horizontal="center" vertical="center" wrapText="1"/>
      <protection locked="0"/>
    </xf>
    <xf numFmtId="165" fontId="4" fillId="0" borderId="4" xfId="1" applyNumberFormat="1" applyFont="1" applyBorder="1" applyAlignment="1" applyProtection="1">
      <alignment horizontal="center" vertical="center" wrapText="1"/>
    </xf>
    <xf numFmtId="3" fontId="4" fillId="0" borderId="4" xfId="0" applyNumberFormat="1" applyFont="1" applyBorder="1" applyAlignment="1" applyProtection="1">
      <alignment horizontal="center" vertical="center" wrapText="1"/>
    </xf>
    <xf numFmtId="165" fontId="4" fillId="0" borderId="4" xfId="1" applyNumberFormat="1" applyFont="1" applyFill="1" applyBorder="1" applyAlignment="1" applyProtection="1">
      <alignment horizontal="center" vertical="center"/>
    </xf>
    <xf numFmtId="165" fontId="35" fillId="0" borderId="4" xfId="1" quotePrefix="1" applyNumberFormat="1" applyFont="1" applyFill="1" applyBorder="1" applyAlignment="1" applyProtection="1">
      <alignment horizontal="center" vertical="center"/>
    </xf>
    <xf numFmtId="165" fontId="35" fillId="2" borderId="4" xfId="1" quotePrefix="1" applyNumberFormat="1" applyFont="1" applyFill="1" applyBorder="1" applyAlignment="1" applyProtection="1">
      <alignment horizontal="center" vertical="center"/>
    </xf>
    <xf numFmtId="165" fontId="35" fillId="8" borderId="4" xfId="1" quotePrefix="1" applyNumberFormat="1" applyFont="1" applyFill="1" applyBorder="1" applyAlignment="1" applyProtection="1">
      <alignment horizontal="center" vertical="center"/>
    </xf>
    <xf numFmtId="165" fontId="35" fillId="9" borderId="4" xfId="1" quotePrefix="1" applyNumberFormat="1" applyFont="1" applyFill="1" applyBorder="1" applyAlignment="1" applyProtection="1">
      <alignment horizontal="center" vertical="center"/>
    </xf>
    <xf numFmtId="164" fontId="35" fillId="3" borderId="4" xfId="1" applyNumberFormat="1" applyFont="1" applyFill="1" applyBorder="1" applyAlignment="1" applyProtection="1">
      <alignment horizontal="right" vertical="center"/>
      <protection locked="0"/>
    </xf>
    <xf numFmtId="164" fontId="35" fillId="4" borderId="4" xfId="1" applyNumberFormat="1" applyFont="1" applyFill="1" applyBorder="1" applyAlignment="1" applyProtection="1">
      <alignment horizontal="right" vertical="center"/>
      <protection locked="0"/>
    </xf>
    <xf numFmtId="164" fontId="35" fillId="0" borderId="4" xfId="1" applyNumberFormat="1" applyFont="1" applyBorder="1" applyAlignment="1" applyProtection="1">
      <alignment horizontal="right" vertical="center"/>
      <protection locked="0"/>
    </xf>
    <xf numFmtId="0" fontId="37" fillId="0" borderId="0" xfId="0" applyFont="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40" fillId="0" borderId="0" xfId="0" quotePrefix="1" applyFont="1" applyAlignment="1" applyProtection="1">
      <alignment horizontal="left" vertical="center"/>
      <protection locked="0"/>
    </xf>
    <xf numFmtId="0" fontId="41" fillId="0" borderId="0" xfId="0" applyFont="1" applyProtection="1">
      <protection locked="0"/>
    </xf>
    <xf numFmtId="3" fontId="41" fillId="0" borderId="0" xfId="0" applyNumberFormat="1" applyFont="1" applyAlignment="1" applyProtection="1">
      <alignment horizontal="right" vertical="center"/>
      <protection locked="0"/>
    </xf>
    <xf numFmtId="0" fontId="39" fillId="0" borderId="0" xfId="0" applyFont="1" applyAlignment="1" applyProtection="1">
      <alignment horizontal="left" vertical="center"/>
      <protection locked="0"/>
    </xf>
    <xf numFmtId="0" fontId="42" fillId="0" borderId="0" xfId="0" quotePrefix="1" applyFont="1" applyProtection="1">
      <protection locked="0"/>
    </xf>
    <xf numFmtId="165" fontId="35" fillId="3" borderId="4" xfId="0" applyNumberFormat="1" applyFont="1" applyFill="1" applyBorder="1" applyAlignment="1" applyProtection="1">
      <alignment horizontal="center" vertical="center"/>
    </xf>
    <xf numFmtId="165" fontId="35" fillId="4" borderId="4" xfId="0" applyNumberFormat="1" applyFont="1" applyFill="1" applyBorder="1" applyAlignment="1" applyProtection="1">
      <alignment horizontal="center" vertical="center"/>
      <protection locked="0"/>
    </xf>
    <xf numFmtId="165" fontId="35" fillId="4" borderId="4" xfId="0" applyNumberFormat="1" applyFont="1" applyFill="1" applyBorder="1" applyAlignment="1" applyProtection="1">
      <alignment horizontal="center" vertical="center" wrapText="1"/>
      <protection locked="0"/>
    </xf>
    <xf numFmtId="165" fontId="35" fillId="0" borderId="4" xfId="0" applyNumberFormat="1" applyFont="1" applyBorder="1" applyAlignment="1" applyProtection="1">
      <alignment horizontal="center" vertical="center"/>
    </xf>
    <xf numFmtId="0" fontId="6" fillId="6" borderId="4"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wrapText="1"/>
      <protection locked="0"/>
    </xf>
    <xf numFmtId="0" fontId="6" fillId="6" borderId="46" xfId="0" applyFont="1" applyFill="1" applyBorder="1" applyAlignment="1" applyProtection="1">
      <alignment horizontal="center" wrapText="1"/>
      <protection locked="0"/>
    </xf>
    <xf numFmtId="0" fontId="6" fillId="6" borderId="47" xfId="0" applyFont="1" applyFill="1" applyBorder="1" applyAlignment="1" applyProtection="1">
      <alignment horizontal="center" wrapText="1"/>
      <protection locked="0"/>
    </xf>
    <xf numFmtId="0" fontId="6" fillId="6" borderId="8" xfId="0" applyFont="1" applyFill="1" applyBorder="1" applyAlignment="1" applyProtection="1">
      <alignment horizontal="center" wrapText="1"/>
      <protection locked="0"/>
    </xf>
    <xf numFmtId="0" fontId="6" fillId="6" borderId="48" xfId="0" applyFont="1" applyFill="1" applyBorder="1" applyAlignment="1" applyProtection="1">
      <alignment horizontal="center" wrapText="1"/>
      <protection locked="0"/>
    </xf>
    <xf numFmtId="0" fontId="6" fillId="6" borderId="49" xfId="0" applyFont="1" applyFill="1" applyBorder="1" applyAlignment="1" applyProtection="1">
      <alignment horizontal="center" wrapText="1"/>
      <protection locked="0"/>
    </xf>
    <xf numFmtId="0" fontId="6" fillId="6" borderId="50"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10"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6" borderId="39"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40"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7"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protection locked="0"/>
    </xf>
    <xf numFmtId="0" fontId="6" fillId="6" borderId="37"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40" fillId="0" borderId="0" xfId="0" quotePrefix="1" applyFont="1" applyAlignment="1" applyProtection="1">
      <alignment horizontal="left" vertical="top" wrapText="1"/>
      <protection locked="0"/>
    </xf>
    <xf numFmtId="0" fontId="6" fillId="6" borderId="5" xfId="0" applyFont="1" applyFill="1" applyBorder="1" applyAlignment="1" applyProtection="1">
      <alignment horizontal="center"/>
      <protection locked="0"/>
    </xf>
    <xf numFmtId="0" fontId="6" fillId="6" borderId="38" xfId="0" applyFont="1" applyFill="1" applyBorder="1" applyAlignment="1" applyProtection="1">
      <alignment horizontal="center"/>
      <protection locked="0"/>
    </xf>
    <xf numFmtId="0" fontId="6" fillId="6" borderId="6" xfId="0" applyFont="1" applyFill="1" applyBorder="1" applyAlignment="1" applyProtection="1">
      <alignment horizontal="center"/>
      <protection locked="0"/>
    </xf>
    <xf numFmtId="0" fontId="16" fillId="6" borderId="1" xfId="0" applyFont="1" applyFill="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0" fontId="16" fillId="6" borderId="3" xfId="0" applyFont="1" applyFill="1" applyBorder="1" applyAlignment="1" applyProtection="1">
      <alignment horizontal="center" vertical="center"/>
      <protection locked="0"/>
    </xf>
    <xf numFmtId="0" fontId="16" fillId="6" borderId="10" xfId="0" applyFont="1" applyFill="1" applyBorder="1" applyAlignment="1" applyProtection="1">
      <alignment horizontal="center"/>
      <protection locked="0"/>
    </xf>
    <xf numFmtId="0" fontId="16" fillId="6" borderId="52" xfId="0" applyFont="1" applyFill="1" applyBorder="1" applyAlignment="1" applyProtection="1">
      <alignment horizontal="center"/>
      <protection locked="0"/>
    </xf>
    <xf numFmtId="0" fontId="16" fillId="6" borderId="37" xfId="0" applyFont="1" applyFill="1" applyBorder="1" applyAlignment="1" applyProtection="1">
      <alignment horizontal="center"/>
      <protection locked="0"/>
    </xf>
    <xf numFmtId="0" fontId="16" fillId="6" borderId="35" xfId="0" applyFont="1" applyFill="1" applyBorder="1" applyAlignment="1" applyProtection="1">
      <alignment horizontal="center"/>
      <protection locked="0"/>
    </xf>
    <xf numFmtId="0" fontId="16" fillId="6" borderId="0" xfId="0" applyFont="1" applyFill="1" applyAlignment="1" applyProtection="1">
      <alignment horizontal="center"/>
      <protection locked="0"/>
    </xf>
    <xf numFmtId="0" fontId="16" fillId="6" borderId="36" xfId="0" applyFont="1" applyFill="1" applyBorder="1" applyAlignment="1" applyProtection="1">
      <alignment horizontal="center"/>
      <protection locked="0"/>
    </xf>
    <xf numFmtId="0" fontId="16" fillId="6" borderId="35"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6" borderId="37" xfId="0"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protection locked="0"/>
    </xf>
    <xf numFmtId="0" fontId="16" fillId="6" borderId="53"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protection locked="0"/>
    </xf>
    <xf numFmtId="0" fontId="16" fillId="6" borderId="38"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left" vertical="center" wrapText="1"/>
      <protection locked="0"/>
    </xf>
    <xf numFmtId="0" fontId="3" fillId="8" borderId="22" xfId="0" applyFont="1" applyFill="1" applyBorder="1" applyAlignment="1" applyProtection="1">
      <alignment horizontal="left" vertical="center" wrapText="1"/>
      <protection locked="0"/>
    </xf>
    <xf numFmtId="0" fontId="3" fillId="8" borderId="27" xfId="0" applyFont="1" applyFill="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8" borderId="24" xfId="0" applyFont="1" applyFill="1" applyBorder="1" applyAlignment="1" applyProtection="1">
      <alignment horizontal="left" vertical="center" wrapText="1" indent="19"/>
      <protection locked="0"/>
    </xf>
    <xf numFmtId="0" fontId="3" fillId="8" borderId="22" xfId="0" applyFont="1" applyFill="1" applyBorder="1" applyAlignment="1" applyProtection="1">
      <alignment horizontal="left" vertical="center" wrapText="1" indent="19"/>
      <protection locked="0"/>
    </xf>
    <xf numFmtId="0" fontId="3" fillId="8" borderId="27" xfId="0" applyFont="1" applyFill="1" applyBorder="1" applyAlignment="1" applyProtection="1">
      <alignment horizontal="left" vertical="center" wrapText="1" indent="19"/>
      <protection locked="0"/>
    </xf>
    <xf numFmtId="0" fontId="28" fillId="6" borderId="62" xfId="0" applyFont="1" applyFill="1" applyBorder="1" applyAlignment="1">
      <alignment horizontal="center" vertical="center" wrapText="1"/>
    </xf>
    <xf numFmtId="0" fontId="28" fillId="6" borderId="61" xfId="0" applyFont="1" applyFill="1" applyBorder="1" applyAlignment="1">
      <alignment horizontal="center" vertical="center" wrapText="1"/>
    </xf>
    <xf numFmtId="0" fontId="28" fillId="6" borderId="56" xfId="0" applyFont="1" applyFill="1" applyBorder="1" applyAlignment="1">
      <alignment horizontal="center" vertical="center"/>
    </xf>
    <xf numFmtId="0" fontId="29" fillId="6" borderId="57" xfId="0" applyFont="1" applyFill="1" applyBorder="1" applyAlignment="1">
      <alignment vertical="center"/>
    </xf>
    <xf numFmtId="0" fontId="28" fillId="6" borderId="55" xfId="0" applyFont="1" applyFill="1" applyBorder="1" applyAlignment="1">
      <alignment horizontal="center" vertical="center"/>
    </xf>
    <xf numFmtId="0" fontId="29" fillId="6" borderId="58" xfId="0" applyFont="1" applyFill="1" applyBorder="1"/>
    <xf numFmtId="0" fontId="28" fillId="6" borderId="55" xfId="0" applyFont="1" applyFill="1" applyBorder="1" applyAlignment="1">
      <alignment horizontal="center" vertical="center" wrapText="1"/>
    </xf>
    <xf numFmtId="0" fontId="28" fillId="6" borderId="58" xfId="0" applyFont="1" applyFill="1" applyBorder="1"/>
  </cellXfs>
  <cellStyles count="2">
    <cellStyle name="Normal" xfId="0" builtinId="0"/>
    <cellStyle name="Porcentaje"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2F2A"/>
      <color rgb="FFA68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247650</xdr:colOff>
      <xdr:row>7</xdr:row>
      <xdr:rowOff>96903</xdr:rowOff>
    </xdr:from>
    <xdr:ext cx="1818831" cy="437492"/>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0600-000036000000}"/>
                </a:ext>
              </a:extLst>
            </xdr:cNvPr>
            <xdr:cNvSpPr txBox="1"/>
          </xdr:nvSpPr>
          <xdr:spPr>
            <a:xfrm>
              <a:off x="7829550" y="2735328"/>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solidFill>
                          <a:sysClr val="windowText" lastClr="000000"/>
                        </a:solidFill>
                        <a:latin typeface="Cambria Math" panose="02040503050406030204" pitchFamily="18" charset="0"/>
                      </a:rPr>
                      <m:t>𝑉𝐺𝐶</m:t>
                    </m:r>
                    <m:r>
                      <a:rPr lang="es-MX" sz="1100" b="0" i="1">
                        <a:solidFill>
                          <a:sysClr val="windowText" lastClr="000000"/>
                        </a:solidFill>
                        <a:latin typeface="Cambria Math" panose="02040503050406030204" pitchFamily="18" charset="0"/>
                      </a:rPr>
                      <m:t>=</m:t>
                    </m:r>
                    <m:d>
                      <m:dPr>
                        <m:ctrlPr>
                          <a:rPr lang="es-MX" sz="1100" b="0" i="1">
                            <a:solidFill>
                              <a:sysClr val="windowText" lastClr="000000"/>
                            </a:solidFill>
                            <a:latin typeface="Cambria Math" panose="02040503050406030204" pitchFamily="18" charset="0"/>
                          </a:rPr>
                        </m:ctrlPr>
                      </m:dPr>
                      <m:e>
                        <m:d>
                          <m:dPr>
                            <m:ctrlPr>
                              <a:rPr lang="es-MX" sz="1100" b="0" i="1">
                                <a:solidFill>
                                  <a:sysClr val="windowText" lastClr="000000"/>
                                </a:solidFill>
                                <a:latin typeface="Cambria Math" panose="02040503050406030204" pitchFamily="18" charset="0"/>
                              </a:rPr>
                            </m:ctrlPr>
                          </m:dPr>
                          <m:e>
                            <m:f>
                              <m:fPr>
                                <m:ctrlPr>
                                  <a:rPr lang="es-MX" sz="1100" b="0" i="1">
                                    <a:solidFill>
                                      <a:sysClr val="windowText" lastClr="000000"/>
                                    </a:solidFill>
                                    <a:latin typeface="Cambria Math" panose="02040503050406030204" pitchFamily="18" charset="0"/>
                                  </a:rPr>
                                </m:ctrlPr>
                              </m:fPr>
                              <m:num>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m:t>
                                    </m:r>
                                  </m:e>
                                </m:nary>
                              </m:num>
                              <m:den>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𝐺𝐶𝑅</m:t>
                                    </m:r>
                                  </m:e>
                                </m:nary>
                              </m:den>
                            </m:f>
                          </m:e>
                        </m:d>
                        <m:r>
                          <a:rPr lang="es-MX" sz="1100" b="0" i="1">
                            <a:solidFill>
                              <a:sysClr val="windowText" lastClr="000000"/>
                            </a:solidFill>
                            <a:latin typeface="Cambria Math" panose="02040503050406030204" pitchFamily="18" charset="0"/>
                          </a:rPr>
                          <m:t>−1</m:t>
                        </m:r>
                      </m:e>
                    </m:d>
                    <m:r>
                      <a:rPr lang="es-MX" sz="1100" b="0" i="1">
                        <a:solidFill>
                          <a:sysClr val="windowText" lastClr="000000"/>
                        </a:solidFill>
                        <a:latin typeface="Cambria Math" panose="02040503050406030204" pitchFamily="18" charset="0"/>
                      </a:rPr>
                      <m:t>∗100</m:t>
                    </m:r>
                  </m:oMath>
                </m:oMathPara>
              </a14:m>
              <a:endParaRPr lang="en-US" sz="1100">
                <a:solidFill>
                  <a:sysClr val="windowText" lastClr="000000"/>
                </a:solidFill>
              </a:endParaRPr>
            </a:p>
          </xdr:txBody>
        </xdr:sp>
      </mc:Choice>
      <mc:Fallback xmlns="">
        <xdr:sp macro="" textlink="">
          <xdr:nvSpPr>
            <xdr:cNvPr id="2" name="CuadroTexto 1">
              <a:extLst>
                <a:ext uri="{FF2B5EF4-FFF2-40B4-BE49-F238E27FC236}">
                  <a16:creationId xmlns:a16="http://schemas.microsoft.com/office/drawing/2014/main" id="{00000000-0008-0000-0600-000036000000}"/>
                </a:ext>
              </a:extLst>
            </xdr:cNvPr>
            <xdr:cNvSpPr txBox="1"/>
          </xdr:nvSpPr>
          <xdr:spPr>
            <a:xfrm>
              <a:off x="7829550" y="2735328"/>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solidFill>
                    <a:sysClr val="windowText" lastClr="000000"/>
                  </a:solidFill>
                  <a:latin typeface="Cambria Math" panose="02040503050406030204" pitchFamily="18" charset="0"/>
                </a:rPr>
                <a:t>𝑉𝐺𝐶=(((∑▒𝐺𝐶)/(∑▒𝐺𝐶𝑅))−1)∗100</a:t>
              </a:r>
              <a:endParaRPr lang="en-US" sz="1100">
                <a:solidFill>
                  <a:sysClr val="windowText" lastClr="000000"/>
                </a:solidFill>
              </a:endParaRPr>
            </a:p>
          </xdr:txBody>
        </xdr:sp>
      </mc:Fallback>
    </mc:AlternateContent>
    <xdr:clientData/>
  </xdr:oneCellAnchor>
  <xdr:oneCellAnchor>
    <xdr:from>
      <xdr:col>2</xdr:col>
      <xdr:colOff>85725</xdr:colOff>
      <xdr:row>11</xdr:row>
      <xdr:rowOff>98976</xdr:rowOff>
    </xdr:from>
    <xdr:ext cx="2028504" cy="437492"/>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0600-00003D000000}"/>
                </a:ext>
              </a:extLst>
            </xdr:cNvPr>
            <xdr:cNvSpPr txBox="1"/>
          </xdr:nvSpPr>
          <xdr:spPr>
            <a:xfrm>
              <a:off x="7667625" y="4823376"/>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𝑉𝐺𝐴𝐸𝐿</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𝐺𝐴𝐸𝐿</m:t>
                                </m:r>
                              </m:num>
                              <m:den>
                                <m:r>
                                  <a:rPr lang="es-MX" sz="1100" b="0" i="1">
                                    <a:latin typeface="Cambria Math" panose="02040503050406030204" pitchFamily="18" charset="0"/>
                                  </a:rPr>
                                  <m:t>𝐺𝐴𝐸𝐿𝑅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3" name="CuadroTexto 2">
              <a:extLst>
                <a:ext uri="{FF2B5EF4-FFF2-40B4-BE49-F238E27FC236}">
                  <a16:creationId xmlns:a16="http://schemas.microsoft.com/office/drawing/2014/main" id="{00000000-0008-0000-0600-00003D000000}"/>
                </a:ext>
              </a:extLst>
            </xdr:cNvPr>
            <xdr:cNvSpPr txBox="1"/>
          </xdr:nvSpPr>
          <xdr:spPr>
            <a:xfrm>
              <a:off x="7667625" y="4823376"/>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𝑉𝐺𝐴𝐸𝐿=((𝐺𝐴𝐸𝐿/𝐺𝐴𝐸𝐿𝑅)−1)∗100</a:t>
              </a:r>
              <a:endParaRPr lang="en-US" sz="1100"/>
            </a:p>
          </xdr:txBody>
        </xdr:sp>
      </mc:Fallback>
    </mc:AlternateContent>
    <xdr:clientData/>
  </xdr:oneCellAnchor>
  <xdr:oneCellAnchor>
    <xdr:from>
      <xdr:col>2</xdr:col>
      <xdr:colOff>198783</xdr:colOff>
      <xdr:row>19</xdr:row>
      <xdr:rowOff>107673</xdr:rowOff>
    </xdr:from>
    <xdr:ext cx="1808637" cy="437492"/>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4F000000}"/>
                </a:ext>
              </a:extLst>
            </xdr:cNvPr>
            <xdr:cNvSpPr txBox="1"/>
          </xdr:nvSpPr>
          <xdr:spPr>
            <a:xfrm>
              <a:off x="7780683" y="9499323"/>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𝑉𝐺𝑉𝐼</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𝐺𝑉𝐼</m:t>
                                </m:r>
                              </m:num>
                              <m:den>
                                <m:r>
                                  <a:rPr lang="es-MX" sz="1100" b="0" i="1">
                                    <a:latin typeface="Cambria Math" panose="02040503050406030204" pitchFamily="18" charset="0"/>
                                  </a:rPr>
                                  <m:t>𝐺𝑉𝐼𝑅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4" name="CuadroTexto 3">
              <a:extLst>
                <a:ext uri="{FF2B5EF4-FFF2-40B4-BE49-F238E27FC236}">
                  <a16:creationId xmlns:a16="http://schemas.microsoft.com/office/drawing/2014/main" id="{00000000-0008-0000-0600-00004F000000}"/>
                </a:ext>
              </a:extLst>
            </xdr:cNvPr>
            <xdr:cNvSpPr txBox="1"/>
          </xdr:nvSpPr>
          <xdr:spPr>
            <a:xfrm>
              <a:off x="7780683" y="9499323"/>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𝑉𝐺𝑉𝐼=((𝐺𝑉𝐼/𝐺𝑉𝐼𝑅)−1)∗100</a:t>
              </a:r>
              <a:endParaRPr lang="en-US" sz="1100"/>
            </a:p>
          </xdr:txBody>
        </xdr:sp>
      </mc:Fallback>
    </mc:AlternateContent>
    <xdr:clientData/>
  </xdr:oneCellAnchor>
  <xdr:oneCellAnchor>
    <xdr:from>
      <xdr:col>2</xdr:col>
      <xdr:colOff>152400</xdr:colOff>
      <xdr:row>15</xdr:row>
      <xdr:rowOff>85725</xdr:rowOff>
    </xdr:from>
    <xdr:ext cx="1907253" cy="437492"/>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00000000-0008-0000-0600-000045000000}"/>
                </a:ext>
              </a:extLst>
            </xdr:cNvPr>
            <xdr:cNvSpPr txBox="1"/>
          </xdr:nvSpPr>
          <xdr:spPr>
            <a:xfrm>
              <a:off x="7734300" y="6896100"/>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𝑉𝐺𝑉𝑁</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𝐺𝑉𝑁</m:t>
                                </m:r>
                              </m:num>
                              <m:den>
                                <m:r>
                                  <a:rPr lang="es-MX" sz="1100" b="0" i="1">
                                    <a:latin typeface="Cambria Math" panose="02040503050406030204" pitchFamily="18" charset="0"/>
                                  </a:rPr>
                                  <m:t>𝐺𝑉𝑁𝑅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8" name="CuadroTexto 7">
              <a:extLst>
                <a:ext uri="{FF2B5EF4-FFF2-40B4-BE49-F238E27FC236}">
                  <a16:creationId xmlns:a16="http://schemas.microsoft.com/office/drawing/2014/main" id="{00000000-0008-0000-0600-000045000000}"/>
                </a:ext>
              </a:extLst>
            </xdr:cNvPr>
            <xdr:cNvSpPr txBox="1"/>
          </xdr:nvSpPr>
          <xdr:spPr>
            <a:xfrm>
              <a:off x="7734300" y="6896100"/>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𝑉𝐺𝑉𝑁=((𝐺𝑉𝑁/𝐺𝑉𝑁𝑅)−1)∗100</a:t>
              </a:r>
              <a:endParaRPr lang="en-US" sz="1100"/>
            </a:p>
          </xdr:txBody>
        </xdr:sp>
      </mc:Fallback>
    </mc:AlternateContent>
    <xdr:clientData/>
  </xdr:oneCellAnchor>
  <xdr:oneCellAnchor>
    <xdr:from>
      <xdr:col>2</xdr:col>
      <xdr:colOff>266700</xdr:colOff>
      <xdr:row>23</xdr:row>
      <xdr:rowOff>114300</xdr:rowOff>
    </xdr:from>
    <xdr:ext cx="1556516" cy="380361"/>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00000000-0008-0000-0600-000056000000}"/>
                </a:ext>
              </a:extLst>
            </xdr:cNvPr>
            <xdr:cNvSpPr txBox="1"/>
          </xdr:nvSpPr>
          <xdr:spPr>
            <a:xfrm>
              <a:off x="7848600" y="11591925"/>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𝑃𝐺𝐶𝐿𝑃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𝐺𝐶𝐿𝑃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0" name="CuadroTexto 9">
              <a:extLst>
                <a:ext uri="{FF2B5EF4-FFF2-40B4-BE49-F238E27FC236}">
                  <a16:creationId xmlns:a16="http://schemas.microsoft.com/office/drawing/2014/main" id="{00000000-0008-0000-0600-000056000000}"/>
                </a:ext>
              </a:extLst>
            </xdr:cNvPr>
            <xdr:cNvSpPr txBox="1"/>
          </xdr:nvSpPr>
          <xdr:spPr>
            <a:xfrm>
              <a:off x="7848600" y="11591925"/>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𝑃𝐺𝐶𝐿𝑃=</a:t>
              </a:r>
              <a:r>
                <a:rPr lang="es-MX" sz="1100" b="0" i="0">
                  <a:solidFill>
                    <a:schemeClr val="tx1"/>
                  </a:solidFill>
                  <a:effectLst/>
                  <a:latin typeface="Cambria Math" panose="02040503050406030204" pitchFamily="18" charset="0"/>
                  <a:ea typeface="+mn-ea"/>
                  <a:cs typeface="+mn-cs"/>
                </a:rPr>
                <a:t>(𝐺𝐶𝐿𝑃/𝐺𝐶𝑃)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125186</xdr:colOff>
      <xdr:row>30</xdr:row>
      <xdr:rowOff>180975</xdr:rowOff>
    </xdr:from>
    <xdr:ext cx="2262542" cy="380361"/>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00000000-0008-0000-0600-00005D000000}"/>
                </a:ext>
              </a:extLst>
            </xdr:cNvPr>
            <xdr:cNvSpPr txBox="1"/>
          </xdr:nvSpPr>
          <xdr:spPr>
            <a:xfrm>
              <a:off x="7707086" y="16335375"/>
              <a:ext cx="226254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54=</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r>
                              <a:rPr lang="es-MX" sz="1100" b="0" i="1">
                                <a:solidFill>
                                  <a:schemeClr val="tx1"/>
                                </a:solidFill>
                                <a:effectLst/>
                                <a:latin typeface="Cambria Math" panose="02040503050406030204" pitchFamily="18" charset="0"/>
                                <a:ea typeface="+mn-ea"/>
                                <a:cs typeface="+mn-cs"/>
                              </a:rPr>
                              <m:t>54</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8" name="CuadroTexto 17">
              <a:extLst>
                <a:ext uri="{FF2B5EF4-FFF2-40B4-BE49-F238E27FC236}">
                  <a16:creationId xmlns:a16="http://schemas.microsoft.com/office/drawing/2014/main" id="{00000000-0008-0000-0600-00005D000000}"/>
                </a:ext>
              </a:extLst>
            </xdr:cNvPr>
            <xdr:cNvSpPr txBox="1"/>
          </xdr:nvSpPr>
          <xdr:spPr>
            <a:xfrm>
              <a:off x="7707086" y="16335375"/>
              <a:ext cx="226254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𝑃𝐺𝐼𝐶𝑀𝑇𝑃54=</a:t>
              </a:r>
              <a:r>
                <a:rPr lang="es-MX" sz="1100" b="0" i="0">
                  <a:solidFill>
                    <a:schemeClr val="tx1"/>
                  </a:solidFill>
                  <a:effectLst/>
                  <a:latin typeface="Cambria Math" panose="02040503050406030204" pitchFamily="18" charset="0"/>
                  <a:ea typeface="+mn-ea"/>
                  <a:cs typeface="+mn-cs"/>
                </a:rPr>
                <a:t>(𝐺𝐶𝐼𝐶𝑀𝑇𝑃54/𝐺𝐶𝑃)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108857</xdr:colOff>
      <xdr:row>33</xdr:row>
      <xdr:rowOff>172811</xdr:rowOff>
    </xdr:from>
    <xdr:ext cx="2262542" cy="380361"/>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00000000-0008-0000-0600-00005D000000}"/>
                </a:ext>
              </a:extLst>
            </xdr:cNvPr>
            <xdr:cNvSpPr txBox="1"/>
          </xdr:nvSpPr>
          <xdr:spPr>
            <a:xfrm>
              <a:off x="7690757" y="18556061"/>
              <a:ext cx="226254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55=</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r>
                              <a:rPr lang="es-MX" sz="1100" b="0" i="1">
                                <a:solidFill>
                                  <a:schemeClr val="tx1"/>
                                </a:solidFill>
                                <a:effectLst/>
                                <a:latin typeface="Cambria Math" panose="02040503050406030204" pitchFamily="18" charset="0"/>
                                <a:ea typeface="+mn-ea"/>
                                <a:cs typeface="+mn-cs"/>
                              </a:rPr>
                              <m:t>55</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9" name="CuadroTexto 18">
              <a:extLst>
                <a:ext uri="{FF2B5EF4-FFF2-40B4-BE49-F238E27FC236}">
                  <a16:creationId xmlns:a16="http://schemas.microsoft.com/office/drawing/2014/main" id="{00000000-0008-0000-0600-00005D000000}"/>
                </a:ext>
              </a:extLst>
            </xdr:cNvPr>
            <xdr:cNvSpPr txBox="1"/>
          </xdr:nvSpPr>
          <xdr:spPr>
            <a:xfrm>
              <a:off x="7690757" y="18556061"/>
              <a:ext cx="226254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𝑃𝐺𝐼𝐶𝑀𝑇𝑃55=</a:t>
              </a:r>
              <a:r>
                <a:rPr lang="es-MX" sz="1100" b="0" i="0">
                  <a:solidFill>
                    <a:schemeClr val="tx1"/>
                  </a:solidFill>
                  <a:effectLst/>
                  <a:latin typeface="Cambria Math" panose="02040503050406030204" pitchFamily="18" charset="0"/>
                  <a:ea typeface="+mn-ea"/>
                  <a:cs typeface="+mn-cs"/>
                </a:rPr>
                <a:t>(𝐺𝐶𝐼𝐶𝑀𝑇𝑃55/𝐺𝐶𝑃)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347458</xdr:colOff>
      <xdr:row>38</xdr:row>
      <xdr:rowOff>205412</xdr:rowOff>
    </xdr:from>
    <xdr:ext cx="1597617" cy="380361"/>
    <mc:AlternateContent xmlns:mc="http://schemas.openxmlformats.org/markup-compatibility/2006" xmlns:a14="http://schemas.microsoft.com/office/drawing/2010/main">
      <mc:Choice Requires="a14">
        <xdr:sp macro="" textlink="">
          <xdr:nvSpPr>
            <xdr:cNvPr id="21" name="CuadroTexto 20">
              <a:extLst>
                <a:ext uri="{FF2B5EF4-FFF2-40B4-BE49-F238E27FC236}">
                  <a16:creationId xmlns:a16="http://schemas.microsoft.com/office/drawing/2014/main" id="{00000000-0008-0000-0600-00005A000000}"/>
                </a:ext>
              </a:extLst>
            </xdr:cNvPr>
            <xdr:cNvSpPr txBox="1"/>
          </xdr:nvSpPr>
          <xdr:spPr>
            <a:xfrm>
              <a:off x="7929358" y="22065287"/>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21" name="CuadroTexto 20">
              <a:extLst>
                <a:ext uri="{FF2B5EF4-FFF2-40B4-BE49-F238E27FC236}">
                  <a16:creationId xmlns:a16="http://schemas.microsoft.com/office/drawing/2014/main" id="{00000000-0008-0000-0600-00005A000000}"/>
                </a:ext>
              </a:extLst>
            </xdr:cNvPr>
            <xdr:cNvSpPr txBox="1"/>
          </xdr:nvSpPr>
          <xdr:spPr>
            <a:xfrm>
              <a:off x="7929358" y="22065287"/>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a:t>
              </a:r>
              <a:r>
                <a:rPr lang="es-MX" sz="1100" b="0" i="0">
                  <a:solidFill>
                    <a:schemeClr val="tx1"/>
                  </a:solidFill>
                  <a:effectLst/>
                  <a:latin typeface="Cambria Math" panose="02040503050406030204" pitchFamily="18" charset="0"/>
                  <a:ea typeface="+mn-ea"/>
                  <a:cs typeface="+mn-cs"/>
                </a:rPr>
                <a:t>(𝐺𝐶𝐴𝐷/𝐺𝐶𝑃)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268083</xdr:colOff>
      <xdr:row>41</xdr:row>
      <xdr:rowOff>170487</xdr:rowOff>
    </xdr:from>
    <xdr:ext cx="1862498" cy="380361"/>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00000000-0008-0000-0600-00005A000000}"/>
                </a:ext>
              </a:extLst>
            </xdr:cNvPr>
            <xdr:cNvSpPr txBox="1"/>
          </xdr:nvSpPr>
          <xdr:spPr>
            <a:xfrm>
              <a:off x="7849983" y="24363987"/>
              <a:ext cx="186249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54=</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r>
                              <a:rPr lang="es-MX" sz="1100" b="0" i="1">
                                <a:solidFill>
                                  <a:schemeClr val="tx1"/>
                                </a:solidFill>
                                <a:effectLst/>
                                <a:latin typeface="Cambria Math" panose="02040503050406030204" pitchFamily="18" charset="0"/>
                                <a:ea typeface="+mn-ea"/>
                                <a:cs typeface="+mn-cs"/>
                              </a:rPr>
                              <m:t>54</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22" name="CuadroTexto 21">
              <a:extLst>
                <a:ext uri="{FF2B5EF4-FFF2-40B4-BE49-F238E27FC236}">
                  <a16:creationId xmlns:a16="http://schemas.microsoft.com/office/drawing/2014/main" id="{00000000-0008-0000-0600-00005A000000}"/>
                </a:ext>
              </a:extLst>
            </xdr:cNvPr>
            <xdr:cNvSpPr txBox="1"/>
          </xdr:nvSpPr>
          <xdr:spPr>
            <a:xfrm>
              <a:off x="7849983" y="24363987"/>
              <a:ext cx="186249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𝑃𝐺𝐶𝐴𝐷54=</a:t>
              </a:r>
              <a:r>
                <a:rPr lang="es-MX" sz="1100" b="0" i="0">
                  <a:solidFill>
                    <a:schemeClr val="tx1"/>
                  </a:solidFill>
                  <a:effectLst/>
                  <a:latin typeface="Cambria Math" panose="02040503050406030204" pitchFamily="18" charset="0"/>
                  <a:ea typeface="+mn-ea"/>
                  <a:cs typeface="+mn-cs"/>
                </a:rPr>
                <a:t>(𝐺𝐶𝐴𝐷54/𝐺𝐶𝑃)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372858</xdr:colOff>
      <xdr:row>44</xdr:row>
      <xdr:rowOff>227637</xdr:rowOff>
    </xdr:from>
    <xdr:ext cx="1862498" cy="380361"/>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00000000-0008-0000-0600-00005A000000}"/>
                </a:ext>
              </a:extLst>
            </xdr:cNvPr>
            <xdr:cNvSpPr txBox="1"/>
          </xdr:nvSpPr>
          <xdr:spPr>
            <a:xfrm>
              <a:off x="7954758" y="26649987"/>
              <a:ext cx="186249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55=</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r>
                              <a:rPr lang="es-MX" sz="1100" b="0" i="1">
                                <a:solidFill>
                                  <a:schemeClr val="tx1"/>
                                </a:solidFill>
                                <a:effectLst/>
                                <a:latin typeface="Cambria Math" panose="02040503050406030204" pitchFamily="18" charset="0"/>
                                <a:ea typeface="+mn-ea"/>
                                <a:cs typeface="+mn-cs"/>
                              </a:rPr>
                              <m:t>55</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23" name="CuadroTexto 22">
              <a:extLst>
                <a:ext uri="{FF2B5EF4-FFF2-40B4-BE49-F238E27FC236}">
                  <a16:creationId xmlns:a16="http://schemas.microsoft.com/office/drawing/2014/main" id="{00000000-0008-0000-0600-00005A000000}"/>
                </a:ext>
              </a:extLst>
            </xdr:cNvPr>
            <xdr:cNvSpPr txBox="1"/>
          </xdr:nvSpPr>
          <xdr:spPr>
            <a:xfrm>
              <a:off x="7954758" y="26649987"/>
              <a:ext cx="186249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𝑃𝐺𝐶𝐴𝐷55=</a:t>
              </a:r>
              <a:r>
                <a:rPr lang="es-MX" sz="1100" b="0" i="0">
                  <a:solidFill>
                    <a:schemeClr val="tx1"/>
                  </a:solidFill>
                  <a:effectLst/>
                  <a:latin typeface="Cambria Math" panose="02040503050406030204" pitchFamily="18" charset="0"/>
                  <a:ea typeface="+mn-ea"/>
                  <a:cs typeface="+mn-cs"/>
                </a:rPr>
                <a:t>(𝐺𝐶𝐴𝐷55/𝐺𝐶𝑃)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323850</xdr:colOff>
      <xdr:row>27</xdr:row>
      <xdr:rowOff>85725</xdr:rowOff>
    </xdr:from>
    <xdr:ext cx="1957074" cy="380361"/>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00000000-0008-0000-0600-00005D000000}"/>
                </a:ext>
              </a:extLst>
            </xdr:cNvPr>
            <xdr:cNvSpPr txBox="1"/>
          </xdr:nvSpPr>
          <xdr:spPr>
            <a:xfrm>
              <a:off x="7905750" y="14382750"/>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24" name="CuadroTexto 23">
              <a:extLst>
                <a:ext uri="{FF2B5EF4-FFF2-40B4-BE49-F238E27FC236}">
                  <a16:creationId xmlns:a16="http://schemas.microsoft.com/office/drawing/2014/main" id="{00000000-0008-0000-0600-00005D000000}"/>
                </a:ext>
              </a:extLst>
            </xdr:cNvPr>
            <xdr:cNvSpPr txBox="1"/>
          </xdr:nvSpPr>
          <xdr:spPr>
            <a:xfrm>
              <a:off x="7905750" y="14382750"/>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a:t>
              </a:r>
              <a:r>
                <a:rPr lang="es-MX" sz="1100" b="0" i="0">
                  <a:solidFill>
                    <a:schemeClr val="tx1"/>
                  </a:solidFill>
                  <a:effectLst/>
                  <a:latin typeface="Cambria Math" panose="02040503050406030204" pitchFamily="18" charset="0"/>
                  <a:ea typeface="+mn-ea"/>
                  <a:cs typeface="+mn-cs"/>
                </a:rPr>
                <a:t>(𝐺𝐶𝐼𝐶𝑀𝑇𝑃/𝐺𝐶𝑃)</a:t>
              </a:r>
              <a:r>
                <a:rPr lang="es-MX" sz="1100" b="0" i="0">
                  <a:latin typeface="Cambria Math" panose="02040503050406030204" pitchFamily="18" charset="0"/>
                </a:rPr>
                <a:t>∗100</a:t>
              </a:r>
              <a:endParaRPr lang="en-US" sz="1100"/>
            </a:p>
          </xdr:txBody>
        </xdr:sp>
      </mc:Fallback>
    </mc:AlternateContent>
    <xdr:clientData/>
  </xdr:oneCellAnchor>
  <xdr:twoCellAnchor>
    <xdr:from>
      <xdr:col>2</xdr:col>
      <xdr:colOff>408215</xdr:colOff>
      <xdr:row>48</xdr:row>
      <xdr:rowOff>95250</xdr:rowOff>
    </xdr:from>
    <xdr:to>
      <xdr:col>2</xdr:col>
      <xdr:colOff>2190751</xdr:colOff>
      <xdr:row>48</xdr:row>
      <xdr:rowOff>650875</xdr:rowOff>
    </xdr:to>
    <xdr:pic>
      <xdr:nvPicPr>
        <xdr:cNvPr id="16" name="Imagen 15">
          <a:extLst>
            <a:ext uri="{FF2B5EF4-FFF2-40B4-BE49-F238E27FC236}">
              <a16:creationId xmlns:a16="http://schemas.microsoft.com/office/drawing/2014/main" id="{00000000-0008-0000-0600-000010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22987" b="-19048"/>
        <a:stretch/>
      </xdr:blipFill>
      <xdr:spPr bwMode="auto">
        <a:xfrm>
          <a:off x="7996465" y="30511750"/>
          <a:ext cx="1782536" cy="55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a_franco\Desktop\ARCHIVO%20FIDEFAF-CEMAR%20AGUSTIN\6.%20CEMAR\2026\Formatos%20nuevos\Anexo%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a_franco\OneDrive%20-%20HACIENDA\4.%20CEMAR\2026%20SHCP\Anexo%20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lasificación económica"/>
      <sheetName val="II.Concepto de gasto"/>
      <sheetName val="III.RH_Plazas de estructura"/>
      <sheetName val="III.RH_Costo de estructura"/>
      <sheetName val="IV.Contrataciones"/>
      <sheetName val="V.Comisiones y viáticos"/>
      <sheetName val="VI.Indicadores"/>
      <sheetName val="Deflactor"/>
      <sheetName val="Dependencias_20231"/>
      <sheetName val="T1"/>
      <sheetName val="T2"/>
      <sheetName val="T3"/>
      <sheetName val="T4"/>
      <sheetName val="T5"/>
      <sheetName val="T6"/>
      <sheetName val="T7"/>
    </sheetNames>
    <sheetDataSet>
      <sheetData sheetId="0">
        <row r="1">
          <cell r="B1" t="str">
            <v>_02_Oficina_Presidencia_República</v>
          </cell>
        </row>
      </sheetData>
      <sheetData sheetId="1"/>
      <sheetData sheetId="2"/>
      <sheetData sheetId="3"/>
      <sheetData sheetId="4"/>
      <sheetData sheetId="5"/>
      <sheetData sheetId="6"/>
      <sheetData sheetId="7"/>
      <sheetData sheetId="8">
        <row r="2">
          <cell r="A2" t="str">
            <v>_02_Oficina_Presidencia_República</v>
          </cell>
        </row>
        <row r="3">
          <cell r="A3" t="str">
            <v>_04_Gobernación</v>
          </cell>
        </row>
        <row r="4">
          <cell r="A4" t="str">
            <v>_05_Relaciones_Exteriores</v>
          </cell>
        </row>
        <row r="5">
          <cell r="A5" t="str">
            <v>_06_Hacienda_y_Crédito_Público</v>
          </cell>
        </row>
        <row r="6">
          <cell r="A6" t="str">
            <v>_08_Agricultura_y_Desarrollo_Rural</v>
          </cell>
        </row>
        <row r="7">
          <cell r="A7" t="str">
            <v>_09_Infraestructura_Comunicaciones_y_Transportes</v>
          </cell>
        </row>
        <row r="8">
          <cell r="A8" t="str">
            <v>_10_Economía</v>
          </cell>
        </row>
        <row r="9">
          <cell r="A9" t="str">
            <v>_11_Educación_Pública</v>
          </cell>
        </row>
        <row r="10">
          <cell r="A10" t="str">
            <v>_12_Salud</v>
          </cell>
        </row>
        <row r="11">
          <cell r="A11" t="str">
            <v>_13_Marina</v>
          </cell>
        </row>
        <row r="12">
          <cell r="A12" t="str">
            <v>_14_Trabajo_y_Previsión_Social</v>
          </cell>
        </row>
        <row r="13">
          <cell r="A13" t="str">
            <v>_15_Desarrollo_Agrario_Territorial_y_Urbano</v>
          </cell>
        </row>
        <row r="14">
          <cell r="A14" t="str">
            <v>_16_Medio_Ambiente_y_Recursos_Naturales</v>
          </cell>
        </row>
        <row r="15">
          <cell r="A15" t="str">
            <v>_18_Energía</v>
          </cell>
        </row>
        <row r="16">
          <cell r="A16" t="str">
            <v>_20_Bienestar</v>
          </cell>
        </row>
        <row r="17">
          <cell r="A17" t="str">
            <v>_21_Turismo</v>
          </cell>
        </row>
        <row r="18">
          <cell r="A18" t="str">
            <v>_25_Previsiones_y_Aportaciones_para_los_Sistemas_de_Educación_Básica_Normal_Tecnológica_y_de_Adultos</v>
          </cell>
        </row>
        <row r="19">
          <cell r="A19" t="str">
            <v>_27_Función_Pública</v>
          </cell>
        </row>
        <row r="20">
          <cell r="A20" t="str">
            <v>_31_Tribunales_Agrarios</v>
          </cell>
        </row>
        <row r="21">
          <cell r="A21" t="str">
            <v>_36_Seguridad_y_Protección_Ciudadana</v>
          </cell>
        </row>
        <row r="22">
          <cell r="A22" t="str">
            <v>_37_Consejería_Jurídica_del_Ejecutivo_Federal</v>
          </cell>
        </row>
        <row r="23">
          <cell r="A23" t="str">
            <v>_38_Consejo_Nacional_de_Humanidades_Ciencias_y_Tecnologías</v>
          </cell>
        </row>
        <row r="24">
          <cell r="A24" t="str">
            <v>_45_Comisión_Reguladora_de_Energía</v>
          </cell>
        </row>
        <row r="25">
          <cell r="A25" t="str">
            <v>_46_Comisión_Nacional_de_Hidrocarburos</v>
          </cell>
        </row>
        <row r="26">
          <cell r="A26" t="str">
            <v>_47_Entidades_no_Sectorizadas</v>
          </cell>
        </row>
        <row r="27">
          <cell r="A27" t="str">
            <v>_48_Cultura</v>
          </cell>
        </row>
        <row r="28">
          <cell r="A28" t="str">
            <v>_50_Instituto_Mexicano_del_Seguro_Social</v>
          </cell>
        </row>
        <row r="29">
          <cell r="A29" t="str">
            <v>_51_Instituto_de_Seguridad_y_Servicios_Sociales_de_los_Trabajadores_del_Estado</v>
          </cell>
        </row>
        <row r="30">
          <cell r="A30" t="str">
            <v>_52_Petróleos_Mexicanos</v>
          </cell>
        </row>
        <row r="31">
          <cell r="A31" t="str">
            <v>_53_Comisión_Federal_de_Electricidad</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lasificación económica"/>
      <sheetName val="II.Concepto de gasto"/>
      <sheetName val="III.RH_Plazas de estructura"/>
      <sheetName val="III.RH_Costo de estructura"/>
      <sheetName val="IV.Contrataciones"/>
      <sheetName val="V.Comisiones y viáticos"/>
      <sheetName val="VI.Indicadores"/>
      <sheetName val="Deflactor"/>
      <sheetName val="Dependencias_20231"/>
      <sheetName val="T1"/>
      <sheetName val="T2"/>
      <sheetName val="T3"/>
      <sheetName val="T4"/>
      <sheetName val="T5"/>
      <sheetName val="T6"/>
      <sheetName val="T7"/>
    </sheetNames>
    <sheetDataSet>
      <sheetData sheetId="0">
        <row r="1">
          <cell r="B1" t="str">
            <v>_02_Oficina_Presidencia_República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125" zoomScaleNormal="70" workbookViewId="0">
      <selection activeCell="B32" sqref="B32"/>
    </sheetView>
  </sheetViews>
  <sheetFormatPr baseColWidth="10" defaultColWidth="11.42578125" defaultRowHeight="21.75" x14ac:dyDescent="0.55000000000000004"/>
  <cols>
    <col min="1" max="1" width="30.42578125" style="3" bestFit="1" customWidth="1"/>
    <col min="2" max="2" width="24.28515625" style="3" customWidth="1"/>
    <col min="3" max="3" width="29.42578125" style="3" customWidth="1"/>
    <col min="4" max="4" width="28.28515625" style="3" customWidth="1"/>
    <col min="5" max="5" width="23.28515625" style="3" customWidth="1"/>
    <col min="6" max="6" width="47" style="3" customWidth="1"/>
    <col min="7" max="7" width="31" style="3" customWidth="1"/>
    <col min="8" max="16384" width="11.42578125" style="93"/>
  </cols>
  <sheetData>
    <row r="1" spans="1:7" s="92" customFormat="1" ht="36" customHeight="1" x14ac:dyDescent="0.25">
      <c r="A1" s="8" t="s">
        <v>2</v>
      </c>
      <c r="B1" s="8"/>
      <c r="C1" s="2"/>
      <c r="D1" s="2"/>
      <c r="E1" s="2"/>
      <c r="F1" s="2"/>
      <c r="G1" s="2"/>
    </row>
    <row r="2" spans="1:7" s="92" customFormat="1" ht="24" customHeight="1" x14ac:dyDescent="0.25">
      <c r="A2" s="1" t="s">
        <v>0</v>
      </c>
      <c r="B2" s="109"/>
      <c r="C2" s="110"/>
      <c r="D2" s="110"/>
      <c r="E2" s="2"/>
      <c r="F2" s="2"/>
      <c r="G2" s="2"/>
    </row>
    <row r="3" spans="1:7" s="92" customFormat="1" ht="24" customHeight="1" x14ac:dyDescent="0.25">
      <c r="A3" s="1" t="s">
        <v>1</v>
      </c>
      <c r="B3" s="109"/>
      <c r="C3" s="110"/>
      <c r="D3" s="110"/>
      <c r="E3" s="2"/>
      <c r="F3" s="2"/>
      <c r="G3" s="2"/>
    </row>
    <row r="4" spans="1:7" ht="15.75" customHeight="1" x14ac:dyDescent="0.55000000000000004">
      <c r="A4" s="239" t="s">
        <v>3</v>
      </c>
      <c r="B4" s="240" t="s">
        <v>182</v>
      </c>
      <c r="C4" s="241"/>
      <c r="D4" s="242"/>
      <c r="E4" s="248" t="s">
        <v>142</v>
      </c>
      <c r="F4" s="249"/>
      <c r="G4" s="239" t="s">
        <v>175</v>
      </c>
    </row>
    <row r="5" spans="1:7" x14ac:dyDescent="0.55000000000000004">
      <c r="A5" s="239"/>
      <c r="B5" s="243"/>
      <c r="C5" s="244"/>
      <c r="D5" s="245"/>
      <c r="E5" s="250"/>
      <c r="F5" s="251"/>
      <c r="G5" s="239"/>
    </row>
    <row r="6" spans="1:7" x14ac:dyDescent="0.55000000000000004">
      <c r="A6" s="239"/>
      <c r="B6" s="246">
        <v>2018</v>
      </c>
      <c r="C6" s="239" t="s">
        <v>174</v>
      </c>
      <c r="D6" s="60" t="s">
        <v>143</v>
      </c>
      <c r="E6" s="252" t="s">
        <v>178</v>
      </c>
      <c r="F6" s="253"/>
      <c r="G6" s="239"/>
    </row>
    <row r="7" spans="1:7" s="94" customFormat="1" x14ac:dyDescent="0.55000000000000004">
      <c r="A7" s="239"/>
      <c r="B7" s="247"/>
      <c r="C7" s="239"/>
      <c r="D7" s="61">
        <v>2025</v>
      </c>
      <c r="E7" s="84" t="s">
        <v>189</v>
      </c>
      <c r="F7" s="84" t="s">
        <v>145</v>
      </c>
      <c r="G7" s="239"/>
    </row>
    <row r="8" spans="1:7" ht="19.5" customHeight="1" x14ac:dyDescent="0.55000000000000004">
      <c r="A8" s="4" t="s">
        <v>4</v>
      </c>
      <c r="B8" s="194" t="str">
        <f>IF(COUNTBLANK(B10:B13)&gt;0,"",SUM(B15:B17))</f>
        <v/>
      </c>
      <c r="C8" s="194" t="str">
        <f t="shared" ref="C8:D8" si="0">IF(COUNTBLANK(C10:C13)&gt;0,"",SUM(C15:C17))</f>
        <v/>
      </c>
      <c r="D8" s="194" t="str">
        <f t="shared" si="0"/>
        <v/>
      </c>
      <c r="E8" s="165" t="str">
        <f>IFERROR(($D8/(B8*Deflactor!$I$7))-1,"na")</f>
        <v>na</v>
      </c>
      <c r="F8" s="165" t="str">
        <f>IFERROR(($D8/(C8*Deflactor!$I$13))-1,"na")</f>
        <v>na</v>
      </c>
      <c r="G8" s="142"/>
    </row>
    <row r="9" spans="1:7" ht="19.5" customHeight="1" x14ac:dyDescent="0.55000000000000004">
      <c r="A9" s="62" t="s">
        <v>5</v>
      </c>
      <c r="B9" s="196" t="str">
        <f>IF(COUNTBLANK(B10:B13)&gt;0,"",SUM(B10:B13))</f>
        <v/>
      </c>
      <c r="C9" s="196" t="str">
        <f t="shared" ref="C9:D9" si="1">IF(COUNTBLANK(C10:C13)&gt;0,"",SUM(C10:C13))</f>
        <v/>
      </c>
      <c r="D9" s="196" t="str">
        <f t="shared" si="1"/>
        <v/>
      </c>
      <c r="E9" s="166" t="str">
        <f>IFERROR(($D9/(B9*Deflactor!$I$7))-1,"na")</f>
        <v>na</v>
      </c>
      <c r="F9" s="166" t="str">
        <f>IFERROR(($D9/(C9*Deflactor!$I$13))-1,"na")</f>
        <v>na</v>
      </c>
      <c r="G9" s="143"/>
    </row>
    <row r="10" spans="1:7" ht="19.5" customHeight="1" x14ac:dyDescent="0.55000000000000004">
      <c r="A10" s="63" t="s">
        <v>6</v>
      </c>
      <c r="B10" s="197"/>
      <c r="C10" s="197"/>
      <c r="D10" s="197"/>
      <c r="E10" s="167" t="str">
        <f>IFERROR(($D10/(B10*Deflactor!$I$7))-1,"na")</f>
        <v>na</v>
      </c>
      <c r="F10" s="167" t="str">
        <f>IFERROR(($D10/(C10*Deflactor!$I$13))-1,"na")</f>
        <v>na</v>
      </c>
      <c r="G10" s="144"/>
    </row>
    <row r="11" spans="1:7" ht="19.5" customHeight="1" x14ac:dyDescent="0.55000000000000004">
      <c r="A11" s="63" t="s">
        <v>7</v>
      </c>
      <c r="B11" s="197"/>
      <c r="C11" s="197"/>
      <c r="D11" s="197"/>
      <c r="E11" s="167" t="str">
        <f>IFERROR(($D11/(B11*Deflactor!$I$7))-1,"na")</f>
        <v>na</v>
      </c>
      <c r="F11" s="167" t="str">
        <f>IFERROR(($D11/(C11*Deflactor!$I$13))-1,"na")</f>
        <v>na</v>
      </c>
      <c r="G11" s="144"/>
    </row>
    <row r="12" spans="1:7" ht="19.5" customHeight="1" x14ac:dyDescent="0.55000000000000004">
      <c r="A12" s="63" t="s">
        <v>8</v>
      </c>
      <c r="B12" s="197"/>
      <c r="C12" s="197"/>
      <c r="D12" s="197"/>
      <c r="E12" s="167" t="str">
        <f>IFERROR(($D12/(B12*Deflactor!$I$7))-1,"na")</f>
        <v>na</v>
      </c>
      <c r="F12" s="167" t="str">
        <f>IFERROR(($D12/(C12*Deflactor!$I$13))-1,"na")</f>
        <v>na</v>
      </c>
      <c r="G12" s="144"/>
    </row>
    <row r="13" spans="1:7" ht="19.5" customHeight="1" x14ac:dyDescent="0.55000000000000004">
      <c r="A13" s="63" t="s">
        <v>9</v>
      </c>
      <c r="B13" s="197"/>
      <c r="C13" s="197"/>
      <c r="D13" s="197"/>
      <c r="E13" s="167" t="str">
        <f>IFERROR(($D13/(B13*Deflactor!$I$7))-1,"na")</f>
        <v>na</v>
      </c>
      <c r="F13" s="167" t="str">
        <f>IFERROR(($D13/(C13*Deflactor!$I$13))-1,"na")</f>
        <v>na</v>
      </c>
      <c r="G13" s="144"/>
    </row>
    <row r="14" spans="1:7" ht="19.5" customHeight="1" x14ac:dyDescent="0.55000000000000004">
      <c r="A14" s="62" t="s">
        <v>10</v>
      </c>
      <c r="B14" s="196" t="str">
        <f>IF(COUNTBLANK(B15:B17)&gt;0,"",SUM(B15:B17))</f>
        <v/>
      </c>
      <c r="C14" s="196" t="str">
        <f t="shared" ref="C14:D14" si="2">IF(COUNTBLANK(C15:C17)&gt;0,"",SUM(C15:C17))</f>
        <v/>
      </c>
      <c r="D14" s="196" t="str">
        <f t="shared" si="2"/>
        <v/>
      </c>
      <c r="E14" s="166" t="str">
        <f>IFERROR(($D14/(B14*Deflactor!$I$7))-1,"na")</f>
        <v>na</v>
      </c>
      <c r="F14" s="166" t="str">
        <f>IFERROR(($D14/(C14*Deflactor!$I$13))-1,"na")</f>
        <v>na</v>
      </c>
      <c r="G14" s="143"/>
    </row>
    <row r="15" spans="1:7" ht="19.5" customHeight="1" x14ac:dyDescent="0.55000000000000004">
      <c r="A15" s="63" t="s">
        <v>11</v>
      </c>
      <c r="B15" s="197"/>
      <c r="C15" s="197"/>
      <c r="D15" s="197"/>
      <c r="E15" s="167" t="str">
        <f>IFERROR(($D15/(B15*Deflactor!$I$7))-1,"na")</f>
        <v>na</v>
      </c>
      <c r="F15" s="167" t="str">
        <f>IFERROR(($D15/(C15*Deflactor!$I$13))-1,"na")</f>
        <v>na</v>
      </c>
      <c r="G15" s="144"/>
    </row>
    <row r="16" spans="1:7" ht="19.5" customHeight="1" x14ac:dyDescent="0.55000000000000004">
      <c r="A16" s="63" t="s">
        <v>8</v>
      </c>
      <c r="B16" s="197"/>
      <c r="C16" s="197"/>
      <c r="D16" s="197"/>
      <c r="E16" s="167" t="str">
        <f>IFERROR(($D16/(B16*Deflactor!$I$7))-1,"na")</f>
        <v>na</v>
      </c>
      <c r="F16" s="167" t="str">
        <f>IFERROR(($D16/(C16*Deflactor!$I$13))-1,"na")</f>
        <v>na</v>
      </c>
      <c r="G16" s="144"/>
    </row>
    <row r="17" spans="1:7" ht="19.5" customHeight="1" x14ac:dyDescent="0.55000000000000004">
      <c r="A17" s="63" t="s">
        <v>12</v>
      </c>
      <c r="B17" s="197"/>
      <c r="C17" s="197"/>
      <c r="D17" s="197"/>
      <c r="E17" s="167" t="str">
        <f>IFERROR(($D17/(B17*Deflactor!$I$7))-1,"na")</f>
        <v>na</v>
      </c>
      <c r="F17" s="167" t="str">
        <f>IFERROR(($D17/(C17*Deflactor!$I$13))-1,"na")</f>
        <v>na</v>
      </c>
      <c r="G17" s="144"/>
    </row>
    <row r="19" spans="1:7" ht="24" x14ac:dyDescent="0.55000000000000004">
      <c r="A19" s="228" t="s">
        <v>573</v>
      </c>
      <c r="B19" s="10"/>
    </row>
    <row r="20" spans="1:7" ht="24" x14ac:dyDescent="0.55000000000000004">
      <c r="A20" s="228" t="s">
        <v>569</v>
      </c>
      <c r="B20" s="10"/>
    </row>
    <row r="21" spans="1:7" ht="24" x14ac:dyDescent="0.55000000000000004">
      <c r="A21" s="229" t="s">
        <v>570</v>
      </c>
      <c r="B21" s="10"/>
    </row>
    <row r="22" spans="1:7" ht="24" x14ac:dyDescent="0.55000000000000004">
      <c r="A22" s="229" t="s">
        <v>571</v>
      </c>
      <c r="B22" s="10"/>
    </row>
    <row r="23" spans="1:7" ht="24" x14ac:dyDescent="0.55000000000000004">
      <c r="A23" s="228" t="s">
        <v>572</v>
      </c>
      <c r="B23" s="10"/>
    </row>
    <row r="24" spans="1:7" ht="24" x14ac:dyDescent="0.55000000000000004">
      <c r="A24" s="230" t="s">
        <v>13</v>
      </c>
      <c r="B24" s="11"/>
    </row>
    <row r="25" spans="1:7" x14ac:dyDescent="0.55000000000000004">
      <c r="A25" s="230" t="s">
        <v>562</v>
      </c>
      <c r="B25" s="5"/>
    </row>
    <row r="26" spans="1:7" x14ac:dyDescent="0.55000000000000004">
      <c r="A26" s="230" t="s">
        <v>574</v>
      </c>
    </row>
    <row r="28" spans="1:7" x14ac:dyDescent="0.55000000000000004">
      <c r="C28" s="6"/>
    </row>
    <row r="29" spans="1:7" x14ac:dyDescent="0.55000000000000004">
      <c r="C29" s="7"/>
    </row>
    <row r="30" spans="1:7" x14ac:dyDescent="0.55000000000000004">
      <c r="C30" s="7"/>
    </row>
  </sheetData>
  <mergeCells count="7">
    <mergeCell ref="G4:G7"/>
    <mergeCell ref="A4:A7"/>
    <mergeCell ref="C6:C7"/>
    <mergeCell ref="B4:D5"/>
    <mergeCell ref="B6:B7"/>
    <mergeCell ref="E4:F5"/>
    <mergeCell ref="E6:F6"/>
  </mergeCells>
  <conditionalFormatting sqref="C9">
    <cfRule type="cellIs" dxfId="3" priority="2" operator="equal">
      <formula>""""""</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xWindow="302" yWindow="221"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zoomScale="119" zoomScaleNormal="70" workbookViewId="0">
      <pane ySplit="8" topLeftCell="A48" activePane="bottomLeft" state="frozen"/>
      <selection pane="bottomLeft" activeCell="B16" sqref="B16:D16"/>
    </sheetView>
  </sheetViews>
  <sheetFormatPr baseColWidth="10" defaultColWidth="11.42578125" defaultRowHeight="21.75" x14ac:dyDescent="0.55000000000000004"/>
  <cols>
    <col min="1" max="1" width="82.42578125" style="3" customWidth="1"/>
    <col min="2" max="2" width="19.140625" style="3" customWidth="1"/>
    <col min="3" max="3" width="13" style="3" customWidth="1"/>
    <col min="4" max="5" width="17" style="3" customWidth="1"/>
    <col min="6" max="6" width="32.85546875" style="3" customWidth="1"/>
    <col min="7" max="7" width="29.28515625" style="3" customWidth="1"/>
    <col min="8" max="16384" width="11.42578125" style="93"/>
  </cols>
  <sheetData>
    <row r="1" spans="1:7" s="92" customFormat="1" ht="32.25" customHeight="1" x14ac:dyDescent="0.25">
      <c r="A1" s="8" t="s">
        <v>14</v>
      </c>
      <c r="B1" s="8"/>
      <c r="C1" s="2"/>
      <c r="D1" s="2"/>
      <c r="E1" s="2"/>
      <c r="F1" s="2"/>
      <c r="G1" s="2"/>
    </row>
    <row r="2" spans="1:7" s="92" customFormat="1" ht="24" customHeight="1" x14ac:dyDescent="0.25">
      <c r="A2" s="1" t="s">
        <v>0</v>
      </c>
      <c r="B2" s="109"/>
      <c r="C2" s="110"/>
      <c r="D2" s="110"/>
      <c r="E2" s="110"/>
      <c r="F2" s="2"/>
      <c r="G2" s="2"/>
    </row>
    <row r="3" spans="1:7" s="92" customFormat="1" ht="24" customHeight="1" x14ac:dyDescent="0.25">
      <c r="A3" s="1" t="s">
        <v>1</v>
      </c>
      <c r="B3" s="109"/>
      <c r="C3" s="110"/>
      <c r="D3" s="110"/>
      <c r="E3" s="110"/>
      <c r="F3" s="2"/>
      <c r="G3" s="2"/>
    </row>
    <row r="5" spans="1:7" ht="35.25" customHeight="1" x14ac:dyDescent="0.55000000000000004">
      <c r="A5" s="254" t="s">
        <v>15</v>
      </c>
      <c r="B5" s="262" t="s">
        <v>182</v>
      </c>
      <c r="C5" s="263"/>
      <c r="D5" s="264"/>
      <c r="E5" s="262" t="s">
        <v>142</v>
      </c>
      <c r="F5" s="264"/>
      <c r="G5" s="256" t="s">
        <v>146</v>
      </c>
    </row>
    <row r="6" spans="1:7" x14ac:dyDescent="0.55000000000000004">
      <c r="A6" s="254"/>
      <c r="B6" s="256"/>
      <c r="C6" s="265"/>
      <c r="D6" s="266"/>
      <c r="E6" s="267" t="s">
        <v>177</v>
      </c>
      <c r="F6" s="268"/>
      <c r="G6" s="257"/>
    </row>
    <row r="7" spans="1:7" ht="15.75" customHeight="1" x14ac:dyDescent="0.55000000000000004">
      <c r="A7" s="254"/>
      <c r="B7" s="255">
        <v>2018</v>
      </c>
      <c r="C7" s="255" t="s">
        <v>174</v>
      </c>
      <c r="D7" s="260">
        <v>2025</v>
      </c>
      <c r="E7" s="255" t="s">
        <v>189</v>
      </c>
      <c r="F7" s="255" t="s">
        <v>145</v>
      </c>
      <c r="G7" s="257"/>
    </row>
    <row r="8" spans="1:7" s="94" customFormat="1" x14ac:dyDescent="0.55000000000000004">
      <c r="A8" s="255"/>
      <c r="B8" s="259"/>
      <c r="C8" s="259"/>
      <c r="D8" s="261"/>
      <c r="E8" s="269"/>
      <c r="F8" s="259"/>
      <c r="G8" s="258"/>
    </row>
    <row r="9" spans="1:7" x14ac:dyDescent="0.55000000000000004">
      <c r="A9" s="179" t="s">
        <v>4</v>
      </c>
      <c r="B9" s="194" t="str">
        <f>IF(COUNTBLANK(B10:B69)&gt;0,"",SUM(B10:B69))</f>
        <v/>
      </c>
      <c r="C9" s="194" t="str">
        <f t="shared" ref="C9:D9" si="0">IF(COUNTBLANK(C10:C69)&gt;0,"",SUM(C10:C69))</f>
        <v/>
      </c>
      <c r="D9" s="184" t="str">
        <f t="shared" si="0"/>
        <v/>
      </c>
      <c r="E9" s="168" t="str">
        <f>IFERROR(($D9/(B9*Deflactor!$I$7))-1,"na")</f>
        <v>na</v>
      </c>
      <c r="F9" s="168" t="str">
        <f>IFERROR(($D9/(C9*Deflactor!$I$13))-1,"na")</f>
        <v>na</v>
      </c>
      <c r="G9" s="145"/>
    </row>
    <row r="10" spans="1:7" x14ac:dyDescent="0.55000000000000004">
      <c r="A10" s="175" t="s">
        <v>16</v>
      </c>
      <c r="B10" s="180"/>
      <c r="C10" s="180"/>
      <c r="D10" s="178"/>
      <c r="E10" s="169" t="str">
        <f>IFERROR(($D10/(B10*Deflactor!$I$7))-1,"na")</f>
        <v>na</v>
      </c>
      <c r="F10" s="170" t="str">
        <f>IFERROR(($D10/(C10*Deflactor!$I$13))-1,"na")</f>
        <v>na</v>
      </c>
      <c r="G10" s="146"/>
    </row>
    <row r="11" spans="1:7" x14ac:dyDescent="0.55000000000000004">
      <c r="A11" s="176" t="s">
        <v>17</v>
      </c>
      <c r="B11" s="180"/>
      <c r="C11" s="180"/>
      <c r="D11" s="178"/>
      <c r="E11" s="171" t="str">
        <f>IFERROR(($D11/(B11*Deflactor!$I$7))-1,"na")</f>
        <v>na</v>
      </c>
      <c r="F11" s="172" t="str">
        <f>IFERROR(($D11/(C11*Deflactor!$I$13))-1,"na")</f>
        <v>na</v>
      </c>
      <c r="G11" s="147"/>
    </row>
    <row r="12" spans="1:7" x14ac:dyDescent="0.55000000000000004">
      <c r="A12" s="176" t="s">
        <v>18</v>
      </c>
      <c r="B12" s="180"/>
      <c r="C12" s="180"/>
      <c r="D12" s="178"/>
      <c r="E12" s="171" t="str">
        <f>IFERROR(($D12/(B12*Deflactor!$I$7))-1,"na")</f>
        <v>na</v>
      </c>
      <c r="F12" s="172" t="str">
        <f>IFERROR(($D12/(C12*Deflactor!$I$13))-1,"na")</f>
        <v>na</v>
      </c>
      <c r="G12" s="147"/>
    </row>
    <row r="13" spans="1:7" x14ac:dyDescent="0.55000000000000004">
      <c r="A13" s="176" t="s">
        <v>19</v>
      </c>
      <c r="B13" s="180"/>
      <c r="C13" s="180"/>
      <c r="D13" s="178"/>
      <c r="E13" s="171" t="str">
        <f>IFERROR(($D13/(B13*Deflactor!$I$7))-1,"na")</f>
        <v>na</v>
      </c>
      <c r="F13" s="172" t="str">
        <f>IFERROR(($D13/(C13*Deflactor!$I$13))-1,"na")</f>
        <v>na</v>
      </c>
      <c r="G13" s="147"/>
    </row>
    <row r="14" spans="1:7" ht="15" customHeight="1" x14ac:dyDescent="0.55000000000000004">
      <c r="A14" s="176" t="s">
        <v>20</v>
      </c>
      <c r="B14" s="180"/>
      <c r="C14" s="180"/>
      <c r="D14" s="178"/>
      <c r="E14" s="171" t="str">
        <f>IFERROR(($D14/(B14*Deflactor!$I$7))-1,"na")</f>
        <v>na</v>
      </c>
      <c r="F14" s="172" t="str">
        <f>IFERROR(($D14/(C14*Deflactor!$I$13))-1,"na")</f>
        <v>na</v>
      </c>
      <c r="G14" s="147"/>
    </row>
    <row r="15" spans="1:7" x14ac:dyDescent="0.55000000000000004">
      <c r="A15" s="176" t="s">
        <v>21</v>
      </c>
      <c r="B15" s="180"/>
      <c r="C15" s="180"/>
      <c r="D15" s="178"/>
      <c r="E15" s="171" t="str">
        <f>IFERROR(($D15/(B15*Deflactor!$I$7))-1,"na")</f>
        <v>na</v>
      </c>
      <c r="F15" s="172" t="str">
        <f>IFERROR(($D15/(C15*Deflactor!$I$13))-1,"na")</f>
        <v>na</v>
      </c>
      <c r="G15" s="147"/>
    </row>
    <row r="16" spans="1:7" ht="43.5" x14ac:dyDescent="0.55000000000000004">
      <c r="A16" s="176" t="s">
        <v>22</v>
      </c>
      <c r="B16" s="180"/>
      <c r="C16" s="180"/>
      <c r="D16" s="178"/>
      <c r="E16" s="171" t="str">
        <f>IFERROR(($D16/(B16*Deflactor!$I$7))-1,"na")</f>
        <v>na</v>
      </c>
      <c r="F16" s="172" t="str">
        <f>IFERROR(($D16/(C16*Deflactor!$I$13))-1,"na")</f>
        <v>na</v>
      </c>
      <c r="G16" s="147"/>
    </row>
    <row r="17" spans="1:7" x14ac:dyDescent="0.55000000000000004">
      <c r="A17" s="176" t="s">
        <v>23</v>
      </c>
      <c r="B17" s="180"/>
      <c r="C17" s="180"/>
      <c r="D17" s="178"/>
      <c r="E17" s="171" t="str">
        <f>IFERROR(($D17/(B17*Deflactor!$I$7))-1,"na")</f>
        <v>na</v>
      </c>
      <c r="F17" s="172" t="str">
        <f>IFERROR(($D17/(C17*Deflactor!$I$13))-1,"na")</f>
        <v>na</v>
      </c>
      <c r="G17" s="147"/>
    </row>
    <row r="18" spans="1:7" ht="43.5" x14ac:dyDescent="0.55000000000000004">
      <c r="A18" s="176" t="s">
        <v>24</v>
      </c>
      <c r="B18" s="180"/>
      <c r="C18" s="180"/>
      <c r="D18" s="178"/>
      <c r="E18" s="171" t="str">
        <f>IFERROR(($D18/(B18*Deflactor!$I$7))-1,"na")</f>
        <v>na</v>
      </c>
      <c r="F18" s="172" t="str">
        <f>IFERROR(($D18/(C18*Deflactor!$I$13))-1,"na")</f>
        <v>na</v>
      </c>
      <c r="G18" s="147"/>
    </row>
    <row r="19" spans="1:7" x14ac:dyDescent="0.55000000000000004">
      <c r="A19" s="176" t="s">
        <v>25</v>
      </c>
      <c r="B19" s="180"/>
      <c r="C19" s="180"/>
      <c r="D19" s="178"/>
      <c r="E19" s="171" t="str">
        <f>IFERROR(($D19/(B19*Deflactor!$I$7))-1,"na")</f>
        <v>na</v>
      </c>
      <c r="F19" s="172" t="str">
        <f>IFERROR(($D19/(C19*Deflactor!$I$13))-1,"na")</f>
        <v>na</v>
      </c>
      <c r="G19" s="147"/>
    </row>
    <row r="20" spans="1:7" ht="43.5" x14ac:dyDescent="0.55000000000000004">
      <c r="A20" s="176" t="s">
        <v>26</v>
      </c>
      <c r="B20" s="180"/>
      <c r="C20" s="180"/>
      <c r="D20" s="178"/>
      <c r="E20" s="171" t="str">
        <f>IFERROR(($D20/(B20*Deflactor!$I$7))-1,"na")</f>
        <v>na</v>
      </c>
      <c r="F20" s="172" t="str">
        <f>IFERROR(($D20/(C20*Deflactor!$I$13))-1,"na")</f>
        <v>na</v>
      </c>
      <c r="G20" s="147"/>
    </row>
    <row r="21" spans="1:7" ht="43.5" x14ac:dyDescent="0.55000000000000004">
      <c r="A21" s="176" t="s">
        <v>27</v>
      </c>
      <c r="B21" s="180"/>
      <c r="C21" s="180"/>
      <c r="D21" s="178"/>
      <c r="E21" s="171" t="str">
        <f>IFERROR(($D21/(B21*Deflactor!$I$7))-1,"na")</f>
        <v>na</v>
      </c>
      <c r="F21" s="172" t="str">
        <f>IFERROR(($D21/(C21*Deflactor!$I$13))-1,"na")</f>
        <v>na</v>
      </c>
      <c r="G21" s="147"/>
    </row>
    <row r="22" spans="1:7" ht="43.5" x14ac:dyDescent="0.55000000000000004">
      <c r="A22" s="176" t="s">
        <v>28</v>
      </c>
      <c r="B22" s="180"/>
      <c r="C22" s="180"/>
      <c r="D22" s="178"/>
      <c r="E22" s="171" t="str">
        <f>IFERROR(($D22/(B22*Deflactor!$I$7))-1,"na")</f>
        <v>na</v>
      </c>
      <c r="F22" s="172" t="str">
        <f>IFERROR(($D22/(C22*Deflactor!$I$13))-1,"na")</f>
        <v>na</v>
      </c>
      <c r="G22" s="147"/>
    </row>
    <row r="23" spans="1:7" ht="43.5" x14ac:dyDescent="0.55000000000000004">
      <c r="A23" s="176" t="s">
        <v>29</v>
      </c>
      <c r="B23" s="180"/>
      <c r="C23" s="180"/>
      <c r="D23" s="178"/>
      <c r="E23" s="171" t="str">
        <f>IFERROR(($D23/(B23*Deflactor!$I$7))-1,"na")</f>
        <v>na</v>
      </c>
      <c r="F23" s="172" t="str">
        <f>IFERROR(($D23/(C23*Deflactor!$I$13))-1,"na")</f>
        <v>na</v>
      </c>
      <c r="G23" s="147"/>
    </row>
    <row r="24" spans="1:7" x14ac:dyDescent="0.55000000000000004">
      <c r="A24" s="176" t="s">
        <v>30</v>
      </c>
      <c r="B24" s="180"/>
      <c r="C24" s="180"/>
      <c r="D24" s="178"/>
      <c r="E24" s="171" t="str">
        <f>IFERROR(($D24/(B24*Deflactor!$I$7))-1,"na")</f>
        <v>na</v>
      </c>
      <c r="F24" s="172" t="str">
        <f>IFERROR(($D24/(C24*Deflactor!$I$13))-1,"na")</f>
        <v>na</v>
      </c>
      <c r="G24" s="147"/>
    </row>
    <row r="25" spans="1:7" x14ac:dyDescent="0.55000000000000004">
      <c r="A25" s="176" t="s">
        <v>31</v>
      </c>
      <c r="B25" s="180"/>
      <c r="C25" s="180"/>
      <c r="D25" s="178"/>
      <c r="E25" s="171" t="str">
        <f>IFERROR(($D25/(B25*Deflactor!$I$7))-1,"na")</f>
        <v>na</v>
      </c>
      <c r="F25" s="172" t="str">
        <f>IFERROR(($D25/(C25*Deflactor!$I$13))-1,"na")</f>
        <v>na</v>
      </c>
      <c r="G25" s="147"/>
    </row>
    <row r="26" spans="1:7" x14ac:dyDescent="0.55000000000000004">
      <c r="A26" s="176" t="s">
        <v>32</v>
      </c>
      <c r="B26" s="180"/>
      <c r="C26" s="180"/>
      <c r="D26" s="178"/>
      <c r="E26" s="171" t="str">
        <f>IFERROR(($D26/(B26*Deflactor!$I$7))-1,"na")</f>
        <v>na</v>
      </c>
      <c r="F26" s="172" t="str">
        <f>IFERROR(($D26/(C26*Deflactor!$I$13))-1,"na")</f>
        <v>na</v>
      </c>
      <c r="G26" s="147"/>
    </row>
    <row r="27" spans="1:7" x14ac:dyDescent="0.55000000000000004">
      <c r="A27" s="176" t="s">
        <v>33</v>
      </c>
      <c r="B27" s="180"/>
      <c r="C27" s="180"/>
      <c r="D27" s="178"/>
      <c r="E27" s="171" t="str">
        <f>IFERROR(($D27/(B27*Deflactor!$I$7))-1,"na")</f>
        <v>na</v>
      </c>
      <c r="F27" s="172" t="str">
        <f>IFERROR(($D27/(C27*Deflactor!$I$13))-1,"na")</f>
        <v>na</v>
      </c>
      <c r="G27" s="147"/>
    </row>
    <row r="28" spans="1:7" x14ac:dyDescent="0.55000000000000004">
      <c r="A28" s="176" t="s">
        <v>34</v>
      </c>
      <c r="B28" s="180"/>
      <c r="C28" s="180"/>
      <c r="D28" s="178"/>
      <c r="E28" s="171" t="str">
        <f>IFERROR(($D28/(B28*Deflactor!$I$7))-1,"na")</f>
        <v>na</v>
      </c>
      <c r="F28" s="172" t="str">
        <f>IFERROR(($D28/(C28*Deflactor!$I$13))-1,"na")</f>
        <v>na</v>
      </c>
      <c r="G28" s="147"/>
    </row>
    <row r="29" spans="1:7" x14ac:dyDescent="0.55000000000000004">
      <c r="A29" s="176" t="s">
        <v>35</v>
      </c>
      <c r="B29" s="180"/>
      <c r="C29" s="180"/>
      <c r="D29" s="178"/>
      <c r="E29" s="171" t="str">
        <f>IFERROR(($D29/(B29*Deflactor!$I$7))-1,"na")</f>
        <v>na</v>
      </c>
      <c r="F29" s="172" t="str">
        <f>IFERROR(($D29/(C29*Deflactor!$I$13))-1,"na")</f>
        <v>na</v>
      </c>
      <c r="G29" s="147"/>
    </row>
    <row r="30" spans="1:7" x14ac:dyDescent="0.55000000000000004">
      <c r="A30" s="176" t="s">
        <v>36</v>
      </c>
      <c r="B30" s="180"/>
      <c r="C30" s="180"/>
      <c r="D30" s="178"/>
      <c r="E30" s="171" t="str">
        <f>IFERROR(($D30/(B30*Deflactor!$I$7))-1,"na")</f>
        <v>na</v>
      </c>
      <c r="F30" s="172" t="str">
        <f>IFERROR(($D30/(C30*Deflactor!$I$13))-1,"na")</f>
        <v>na</v>
      </c>
      <c r="G30" s="147"/>
    </row>
    <row r="31" spans="1:7" x14ac:dyDescent="0.55000000000000004">
      <c r="A31" s="176" t="s">
        <v>37</v>
      </c>
      <c r="B31" s="180"/>
      <c r="C31" s="180"/>
      <c r="D31" s="178"/>
      <c r="E31" s="171" t="str">
        <f>IFERROR(($D31/(B31*Deflactor!$I$7))-1,"na")</f>
        <v>na</v>
      </c>
      <c r="F31" s="172" t="str">
        <f>IFERROR(($D31/(C31*Deflactor!$I$13))-1,"na")</f>
        <v>na</v>
      </c>
      <c r="G31" s="147"/>
    </row>
    <row r="32" spans="1:7" x14ac:dyDescent="0.55000000000000004">
      <c r="A32" s="176" t="s">
        <v>38</v>
      </c>
      <c r="B32" s="180"/>
      <c r="C32" s="180"/>
      <c r="D32" s="178"/>
      <c r="E32" s="171" t="str">
        <f>IFERROR(($D32/(B32*Deflactor!$I$7))-1,"na")</f>
        <v>na</v>
      </c>
      <c r="F32" s="172" t="str">
        <f>IFERROR(($D32/(C32*Deflactor!$I$13))-1,"na")</f>
        <v>na</v>
      </c>
      <c r="G32" s="147"/>
    </row>
    <row r="33" spans="1:7" x14ac:dyDescent="0.55000000000000004">
      <c r="A33" s="176" t="s">
        <v>39</v>
      </c>
      <c r="B33" s="180"/>
      <c r="C33" s="180"/>
      <c r="D33" s="178"/>
      <c r="E33" s="171" t="str">
        <f>IFERROR(($D33/(B33*Deflactor!$I$7))-1,"na")</f>
        <v>na</v>
      </c>
      <c r="F33" s="172" t="str">
        <f>IFERROR(($D33/(C33*Deflactor!$I$13))-1,"na")</f>
        <v>na</v>
      </c>
      <c r="G33" s="147"/>
    </row>
    <row r="34" spans="1:7" x14ac:dyDescent="0.55000000000000004">
      <c r="A34" s="176" t="s">
        <v>40</v>
      </c>
      <c r="B34" s="180"/>
      <c r="C34" s="180"/>
      <c r="D34" s="178"/>
      <c r="E34" s="171" t="str">
        <f>IFERROR(($D34/(B34*Deflactor!$I$7))-1,"na")</f>
        <v>na</v>
      </c>
      <c r="F34" s="172" t="str">
        <f>IFERROR(($D34/(C34*Deflactor!$I$13))-1,"na")</f>
        <v>na</v>
      </c>
      <c r="G34" s="147"/>
    </row>
    <row r="35" spans="1:7" x14ac:dyDescent="0.55000000000000004">
      <c r="A35" s="176" t="s">
        <v>41</v>
      </c>
      <c r="B35" s="180"/>
      <c r="C35" s="180"/>
      <c r="D35" s="178"/>
      <c r="E35" s="171" t="str">
        <f>IFERROR(($D35/(B35*Deflactor!$I$7))-1,"na")</f>
        <v>na</v>
      </c>
      <c r="F35" s="172" t="str">
        <f>IFERROR(($D35/(C35*Deflactor!$I$13))-1,"na")</f>
        <v>na</v>
      </c>
      <c r="G35" s="147"/>
    </row>
    <row r="36" spans="1:7" x14ac:dyDescent="0.55000000000000004">
      <c r="A36" s="176" t="s">
        <v>42</v>
      </c>
      <c r="B36" s="180"/>
      <c r="C36" s="180"/>
      <c r="D36" s="178"/>
      <c r="E36" s="171" t="str">
        <f>IFERROR(($D36/(B36*Deflactor!$I$7))-1,"na")</f>
        <v>na</v>
      </c>
      <c r="F36" s="172" t="str">
        <f>IFERROR(($D36/(C36*Deflactor!$I$13))-1,"na")</f>
        <v>na</v>
      </c>
      <c r="G36" s="147"/>
    </row>
    <row r="37" spans="1:7" x14ac:dyDescent="0.55000000000000004">
      <c r="A37" s="176" t="s">
        <v>43</v>
      </c>
      <c r="B37" s="180"/>
      <c r="C37" s="180"/>
      <c r="D37" s="178"/>
      <c r="E37" s="171" t="str">
        <f>IFERROR(($D37/(B37*Deflactor!$I$7))-1,"na")</f>
        <v>na</v>
      </c>
      <c r="F37" s="172" t="str">
        <f>IFERROR(($D37/(C37*Deflactor!$I$13))-1,"na")</f>
        <v>na</v>
      </c>
      <c r="G37" s="147"/>
    </row>
    <row r="38" spans="1:7" x14ac:dyDescent="0.55000000000000004">
      <c r="A38" s="176" t="s">
        <v>44</v>
      </c>
      <c r="B38" s="180"/>
      <c r="C38" s="180"/>
      <c r="D38" s="178"/>
      <c r="E38" s="171" t="str">
        <f>IFERROR(($D38/(B38*Deflactor!$I$7))-1,"na")</f>
        <v>na</v>
      </c>
      <c r="F38" s="172" t="str">
        <f>IFERROR(($D38/(C38*Deflactor!$I$13))-1,"na")</f>
        <v>na</v>
      </c>
      <c r="G38" s="147"/>
    </row>
    <row r="39" spans="1:7" x14ac:dyDescent="0.55000000000000004">
      <c r="A39" s="176" t="s">
        <v>45</v>
      </c>
      <c r="B39" s="180"/>
      <c r="C39" s="180"/>
      <c r="D39" s="178"/>
      <c r="E39" s="171" t="str">
        <f>IFERROR(($D39/(B39*Deflactor!$I$7))-1,"na")</f>
        <v>na</v>
      </c>
      <c r="F39" s="172" t="str">
        <f>IFERROR(($D39/(C39*Deflactor!$I$13))-1,"na")</f>
        <v>na</v>
      </c>
      <c r="G39" s="147"/>
    </row>
    <row r="40" spans="1:7" x14ac:dyDescent="0.55000000000000004">
      <c r="A40" s="176" t="s">
        <v>46</v>
      </c>
      <c r="B40" s="180"/>
      <c r="C40" s="180"/>
      <c r="D40" s="178"/>
      <c r="E40" s="171" t="str">
        <f>IFERROR(($D40/(B40*Deflactor!$I$7))-1,"na")</f>
        <v>na</v>
      </c>
      <c r="F40" s="172" t="str">
        <f>IFERROR(($D40/(C40*Deflactor!$I$13))-1,"na")</f>
        <v>na</v>
      </c>
      <c r="G40" s="147"/>
    </row>
    <row r="41" spans="1:7" x14ac:dyDescent="0.55000000000000004">
      <c r="A41" s="176" t="s">
        <v>47</v>
      </c>
      <c r="B41" s="180"/>
      <c r="C41" s="180"/>
      <c r="D41" s="178"/>
      <c r="E41" s="171" t="str">
        <f>IFERROR(($D41/(B41*Deflactor!$I$7))-1,"na")</f>
        <v>na</v>
      </c>
      <c r="F41" s="172" t="str">
        <f>IFERROR(($D41/(C41*Deflactor!$I$13))-1,"na")</f>
        <v>na</v>
      </c>
      <c r="G41" s="147"/>
    </row>
    <row r="42" spans="1:7" ht="43.5" x14ac:dyDescent="0.55000000000000004">
      <c r="A42" s="176" t="s">
        <v>48</v>
      </c>
      <c r="B42" s="180"/>
      <c r="C42" s="180"/>
      <c r="D42" s="178"/>
      <c r="E42" s="171" t="str">
        <f>IFERROR(($D42/(B42*Deflactor!$I$7))-1,"na")</f>
        <v>na</v>
      </c>
      <c r="F42" s="172" t="str">
        <f>IFERROR(($D42/(C42*Deflactor!$I$13))-1,"na")</f>
        <v>na</v>
      </c>
      <c r="G42" s="147"/>
    </row>
    <row r="43" spans="1:7" ht="43.5" x14ac:dyDescent="0.55000000000000004">
      <c r="A43" s="176" t="s">
        <v>49</v>
      </c>
      <c r="B43" s="180"/>
      <c r="C43" s="180"/>
      <c r="D43" s="178"/>
      <c r="E43" s="171" t="str">
        <f>IFERROR(($D43/(B43*Deflactor!$I$7))-1,"na")</f>
        <v>na</v>
      </c>
      <c r="F43" s="172" t="str">
        <f>IFERROR(($D43/(C43*Deflactor!$I$13))-1,"na")</f>
        <v>na</v>
      </c>
      <c r="G43" s="147"/>
    </row>
    <row r="44" spans="1:7" ht="43.5" x14ac:dyDescent="0.55000000000000004">
      <c r="A44" s="176" t="s">
        <v>50</v>
      </c>
      <c r="B44" s="180"/>
      <c r="C44" s="180"/>
      <c r="D44" s="178"/>
      <c r="E44" s="171" t="str">
        <f>IFERROR(($D44/(B44*Deflactor!$I$7))-1,"na")</f>
        <v>na</v>
      </c>
      <c r="F44" s="172" t="str">
        <f>IFERROR(($D44/(C44*Deflactor!$I$13))-1,"na")</f>
        <v>na</v>
      </c>
      <c r="G44" s="147"/>
    </row>
    <row r="45" spans="1:7" x14ac:dyDescent="0.55000000000000004">
      <c r="A45" s="176" t="s">
        <v>51</v>
      </c>
      <c r="B45" s="180"/>
      <c r="C45" s="180"/>
      <c r="D45" s="178"/>
      <c r="E45" s="171" t="str">
        <f>IFERROR(($D45/(B45*Deflactor!$I$7))-1,"na")</f>
        <v>na</v>
      </c>
      <c r="F45" s="172" t="str">
        <f>IFERROR(($D45/(C45*Deflactor!$I$13))-1,"na")</f>
        <v>na</v>
      </c>
      <c r="G45" s="147"/>
    </row>
    <row r="46" spans="1:7" x14ac:dyDescent="0.55000000000000004">
      <c r="A46" s="176" t="s">
        <v>52</v>
      </c>
      <c r="B46" s="180"/>
      <c r="C46" s="180"/>
      <c r="D46" s="178"/>
      <c r="E46" s="171" t="str">
        <f>IFERROR(($D46/(B46*Deflactor!$I$7))-1,"na")</f>
        <v>na</v>
      </c>
      <c r="F46" s="172" t="str">
        <f>IFERROR(($D46/(C46*Deflactor!$I$13))-1,"na")</f>
        <v>na</v>
      </c>
      <c r="G46" s="147"/>
    </row>
    <row r="47" spans="1:7" x14ac:dyDescent="0.55000000000000004">
      <c r="A47" s="176" t="s">
        <v>53</v>
      </c>
      <c r="B47" s="180"/>
      <c r="C47" s="180"/>
      <c r="D47" s="178"/>
      <c r="E47" s="171" t="str">
        <f>IFERROR(($D47/(B47*Deflactor!$I$7))-1,"na")</f>
        <v>na</v>
      </c>
      <c r="F47" s="172" t="str">
        <f>IFERROR(($D47/(C47*Deflactor!$I$13))-1,"na")</f>
        <v>na</v>
      </c>
      <c r="G47" s="147"/>
    </row>
    <row r="48" spans="1:7" x14ac:dyDescent="0.55000000000000004">
      <c r="A48" s="176" t="s">
        <v>54</v>
      </c>
      <c r="B48" s="180"/>
      <c r="C48" s="180"/>
      <c r="D48" s="178"/>
      <c r="E48" s="171" t="str">
        <f>IFERROR(($D48/(B48*Deflactor!$I$7))-1,"na")</f>
        <v>na</v>
      </c>
      <c r="F48" s="172" t="str">
        <f>IFERROR(($D48/(C48*Deflactor!$I$13))-1,"na")</f>
        <v>na</v>
      </c>
      <c r="G48" s="147"/>
    </row>
    <row r="49" spans="1:7" x14ac:dyDescent="0.55000000000000004">
      <c r="A49" s="176" t="s">
        <v>55</v>
      </c>
      <c r="B49" s="180"/>
      <c r="C49" s="180"/>
      <c r="D49" s="178"/>
      <c r="E49" s="171" t="str">
        <f>IFERROR(($D49/(B49*Deflactor!$I$7))-1,"na")</f>
        <v>na</v>
      </c>
      <c r="F49" s="172" t="str">
        <f>IFERROR(($D49/(C49*Deflactor!$I$13))-1,"na")</f>
        <v>na</v>
      </c>
      <c r="G49" s="147"/>
    </row>
    <row r="50" spans="1:7" x14ac:dyDescent="0.55000000000000004">
      <c r="A50" s="176" t="s">
        <v>56</v>
      </c>
      <c r="B50" s="180"/>
      <c r="C50" s="180"/>
      <c r="D50" s="178"/>
      <c r="E50" s="171" t="str">
        <f>IFERROR(($D50/(B50*Deflactor!$I$7))-1,"na")</f>
        <v>na</v>
      </c>
      <c r="F50" s="172" t="str">
        <f>IFERROR(($D50/(C50*Deflactor!$I$13))-1,"na")</f>
        <v>na</v>
      </c>
      <c r="G50" s="147"/>
    </row>
    <row r="51" spans="1:7" x14ac:dyDescent="0.55000000000000004">
      <c r="A51" s="176" t="s">
        <v>57</v>
      </c>
      <c r="B51" s="180"/>
      <c r="C51" s="180"/>
      <c r="D51" s="178"/>
      <c r="E51" s="171" t="str">
        <f>IFERROR(($D51/(B51*Deflactor!$I$7))-1,"na")</f>
        <v>na</v>
      </c>
      <c r="F51" s="172" t="str">
        <f>IFERROR(($D51/(C51*Deflactor!$I$13))-1,"na")</f>
        <v>na</v>
      </c>
      <c r="G51" s="147"/>
    </row>
    <row r="52" spans="1:7" ht="43.5" x14ac:dyDescent="0.55000000000000004">
      <c r="A52" s="176" t="s">
        <v>58</v>
      </c>
      <c r="B52" s="180"/>
      <c r="C52" s="180"/>
      <c r="D52" s="178"/>
      <c r="E52" s="171" t="str">
        <f>IFERROR(($D52/(B52*Deflactor!$I$7))-1,"na")</f>
        <v>na</v>
      </c>
      <c r="F52" s="172" t="str">
        <f>IFERROR(($D52/(C52*Deflactor!$I$13))-1,"na")</f>
        <v>na</v>
      </c>
      <c r="G52" s="147"/>
    </row>
    <row r="53" spans="1:7" ht="43.5" x14ac:dyDescent="0.55000000000000004">
      <c r="A53" s="176" t="s">
        <v>59</v>
      </c>
      <c r="B53" s="180"/>
      <c r="C53" s="180"/>
      <c r="D53" s="178"/>
      <c r="E53" s="171" t="str">
        <f>IFERROR(($D53/(B53*Deflactor!$I$7))-1,"na")</f>
        <v>na</v>
      </c>
      <c r="F53" s="172" t="str">
        <f>IFERROR(($D53/(C53*Deflactor!$I$13))-1,"na")</f>
        <v>na</v>
      </c>
      <c r="G53" s="147"/>
    </row>
    <row r="54" spans="1:7" x14ac:dyDescent="0.55000000000000004">
      <c r="A54" s="176" t="s">
        <v>60</v>
      </c>
      <c r="B54" s="180"/>
      <c r="C54" s="180"/>
      <c r="D54" s="178"/>
      <c r="E54" s="171" t="str">
        <f>IFERROR(($D54/(B54*Deflactor!$I$7))-1,"na")</f>
        <v>na</v>
      </c>
      <c r="F54" s="172" t="str">
        <f>IFERROR(($D54/(C54*Deflactor!$I$13))-1,"na")</f>
        <v>na</v>
      </c>
      <c r="G54" s="147"/>
    </row>
    <row r="55" spans="1:7" x14ac:dyDescent="0.55000000000000004">
      <c r="A55" s="176" t="s">
        <v>61</v>
      </c>
      <c r="B55" s="180"/>
      <c r="C55" s="180"/>
      <c r="D55" s="178"/>
      <c r="E55" s="171" t="str">
        <f>IFERROR(($D55/(B55*Deflactor!$I$7))-1,"na")</f>
        <v>na</v>
      </c>
      <c r="F55" s="172" t="str">
        <f>IFERROR(($D55/(C55*Deflactor!$I$13))-1,"na")</f>
        <v>na</v>
      </c>
      <c r="G55" s="147"/>
    </row>
    <row r="56" spans="1:7" x14ac:dyDescent="0.55000000000000004">
      <c r="A56" s="176" t="s">
        <v>62</v>
      </c>
      <c r="B56" s="180"/>
      <c r="C56" s="180"/>
      <c r="D56" s="178"/>
      <c r="E56" s="171" t="str">
        <f>IFERROR(($D56/(B56*Deflactor!$I$7))-1,"na")</f>
        <v>na</v>
      </c>
      <c r="F56" s="172" t="str">
        <f>IFERROR(($D56/(C56*Deflactor!$I$13))-1,"na")</f>
        <v>na</v>
      </c>
      <c r="G56" s="147"/>
    </row>
    <row r="57" spans="1:7" x14ac:dyDescent="0.55000000000000004">
      <c r="A57" s="176" t="s">
        <v>63</v>
      </c>
      <c r="B57" s="180"/>
      <c r="C57" s="180"/>
      <c r="D57" s="178"/>
      <c r="E57" s="171" t="str">
        <f>IFERROR(($D57/(B57*Deflactor!$I$7))-1,"na")</f>
        <v>na</v>
      </c>
      <c r="F57" s="172" t="str">
        <f>IFERROR(($D57/(C57*Deflactor!$I$13))-1,"na")</f>
        <v>na</v>
      </c>
      <c r="G57" s="147"/>
    </row>
    <row r="58" spans="1:7" x14ac:dyDescent="0.55000000000000004">
      <c r="A58" s="176" t="s">
        <v>64</v>
      </c>
      <c r="B58" s="180"/>
      <c r="C58" s="180"/>
      <c r="D58" s="178"/>
      <c r="E58" s="171" t="str">
        <f>IFERROR(($D58/(B58*Deflactor!$I$7))-1,"na")</f>
        <v>na</v>
      </c>
      <c r="F58" s="172" t="str">
        <f>IFERROR(($D58/(C58*Deflactor!$I$13))-1,"na")</f>
        <v>na</v>
      </c>
      <c r="G58" s="147"/>
    </row>
    <row r="59" spans="1:7" ht="43.5" x14ac:dyDescent="0.55000000000000004">
      <c r="A59" s="176" t="s">
        <v>65</v>
      </c>
      <c r="B59" s="180"/>
      <c r="C59" s="180"/>
      <c r="D59" s="178"/>
      <c r="E59" s="171" t="str">
        <f>IFERROR(($D59/(B59*Deflactor!$I$7))-1,"na")</f>
        <v>na</v>
      </c>
      <c r="F59" s="172" t="str">
        <f>IFERROR(($D59/(C59*Deflactor!$I$13))-1,"na")</f>
        <v>na</v>
      </c>
      <c r="G59" s="147"/>
    </row>
    <row r="60" spans="1:7" ht="43.5" x14ac:dyDescent="0.55000000000000004">
      <c r="A60" s="176" t="s">
        <v>66</v>
      </c>
      <c r="B60" s="180"/>
      <c r="C60" s="180"/>
      <c r="D60" s="178"/>
      <c r="E60" s="171" t="str">
        <f>IFERROR(($D60/(B60*Deflactor!$I$7))-1,"na")</f>
        <v>na</v>
      </c>
      <c r="F60" s="172" t="str">
        <f>IFERROR(($D60/(C60*Deflactor!$I$13))-1,"na")</f>
        <v>na</v>
      </c>
      <c r="G60" s="147"/>
    </row>
    <row r="61" spans="1:7" ht="43.5" x14ac:dyDescent="0.55000000000000004">
      <c r="A61" s="176" t="s">
        <v>67</v>
      </c>
      <c r="B61" s="180"/>
      <c r="C61" s="180"/>
      <c r="D61" s="178"/>
      <c r="E61" s="171" t="str">
        <f>IFERROR(($D61/(B61*Deflactor!$I$7))-1,"na")</f>
        <v>na</v>
      </c>
      <c r="F61" s="172" t="str">
        <f>IFERROR(($D61/(C61*Deflactor!$I$13))-1,"na")</f>
        <v>na</v>
      </c>
      <c r="G61" s="147"/>
    </row>
    <row r="62" spans="1:7" x14ac:dyDescent="0.55000000000000004">
      <c r="A62" s="176" t="s">
        <v>68</v>
      </c>
      <c r="B62" s="180"/>
      <c r="C62" s="180"/>
      <c r="D62" s="178"/>
      <c r="E62" s="171" t="str">
        <f>IFERROR(($D62/(B62*Deflactor!$I$7))-1,"na")</f>
        <v>na</v>
      </c>
      <c r="F62" s="172" t="str">
        <f>IFERROR(($D62/(C62*Deflactor!$I$13))-1,"na")</f>
        <v>na</v>
      </c>
      <c r="G62" s="147"/>
    </row>
    <row r="63" spans="1:7" x14ac:dyDescent="0.55000000000000004">
      <c r="A63" s="176" t="s">
        <v>69</v>
      </c>
      <c r="B63" s="180"/>
      <c r="C63" s="180"/>
      <c r="D63" s="178"/>
      <c r="E63" s="171" t="str">
        <f>IFERROR(($D63/(B63*Deflactor!$I$7))-1,"na")</f>
        <v>na</v>
      </c>
      <c r="F63" s="172" t="str">
        <f>IFERROR(($D63/(C63*Deflactor!$I$13))-1,"na")</f>
        <v>na</v>
      </c>
      <c r="G63" s="147"/>
    </row>
    <row r="64" spans="1:7" x14ac:dyDescent="0.55000000000000004">
      <c r="A64" s="176" t="s">
        <v>70</v>
      </c>
      <c r="B64" s="180"/>
      <c r="C64" s="180"/>
      <c r="D64" s="178"/>
      <c r="E64" s="171" t="str">
        <f>IFERROR(($D64/(B64*Deflactor!$I$7))-1,"na")</f>
        <v>na</v>
      </c>
      <c r="F64" s="172" t="str">
        <f>IFERROR(($D64/(C64*Deflactor!$I$13))-1,"na")</f>
        <v>na</v>
      </c>
      <c r="G64" s="147"/>
    </row>
    <row r="65" spans="1:7" x14ac:dyDescent="0.55000000000000004">
      <c r="A65" s="176" t="s">
        <v>71</v>
      </c>
      <c r="B65" s="180"/>
      <c r="C65" s="180"/>
      <c r="D65" s="178"/>
      <c r="E65" s="171" t="str">
        <f>IFERROR(($D65/(B65*Deflactor!$I$7))-1,"na")</f>
        <v>na</v>
      </c>
      <c r="F65" s="172" t="str">
        <f>IFERROR(($D65/(C65*Deflactor!$I$13))-1,"na")</f>
        <v>na</v>
      </c>
      <c r="G65" s="147"/>
    </row>
    <row r="66" spans="1:7" x14ac:dyDescent="0.55000000000000004">
      <c r="A66" s="176" t="s">
        <v>72</v>
      </c>
      <c r="B66" s="180"/>
      <c r="C66" s="180"/>
      <c r="D66" s="178"/>
      <c r="E66" s="171" t="str">
        <f>IFERROR(($D66/(B66*Deflactor!$I$7))-1,"na")</f>
        <v>na</v>
      </c>
      <c r="F66" s="172" t="str">
        <f>IFERROR(($D66/(C66*Deflactor!$I$13))-1,"na")</f>
        <v>na</v>
      </c>
      <c r="G66" s="147"/>
    </row>
    <row r="67" spans="1:7" x14ac:dyDescent="0.55000000000000004">
      <c r="A67" s="176" t="s">
        <v>73</v>
      </c>
      <c r="B67" s="180"/>
      <c r="C67" s="180"/>
      <c r="D67" s="178"/>
      <c r="E67" s="171" t="str">
        <f>IFERROR(($D67/(B67*Deflactor!$I$7))-1,"na")</f>
        <v>na</v>
      </c>
      <c r="F67" s="172" t="str">
        <f>IFERROR(($D67/(C67*Deflactor!$I$13))-1,"na")</f>
        <v>na</v>
      </c>
      <c r="G67" s="147"/>
    </row>
    <row r="68" spans="1:7" x14ac:dyDescent="0.55000000000000004">
      <c r="A68" s="176" t="s">
        <v>74</v>
      </c>
      <c r="B68" s="180"/>
      <c r="C68" s="180"/>
      <c r="D68" s="178"/>
      <c r="E68" s="171" t="str">
        <f>IFERROR(($D68/(B68*Deflactor!$I$7))-1,"na")</f>
        <v>na</v>
      </c>
      <c r="F68" s="172" t="str">
        <f>IFERROR(($D68/(C68*Deflactor!$I$13))-1,"na")</f>
        <v>na</v>
      </c>
      <c r="G68" s="147"/>
    </row>
    <row r="69" spans="1:7" x14ac:dyDescent="0.55000000000000004">
      <c r="A69" s="177" t="s">
        <v>75</v>
      </c>
      <c r="B69" s="181"/>
      <c r="C69" s="181"/>
      <c r="D69" s="181"/>
      <c r="E69" s="173" t="str">
        <f>IFERROR(($D69/(B69*Deflactor!$I$7))-1,"na")</f>
        <v>na</v>
      </c>
      <c r="F69" s="174" t="str">
        <f>IFERROR(($D69/(C69*Deflactor!$I$13))-1,"na")</f>
        <v>na</v>
      </c>
      <c r="G69" s="148"/>
    </row>
    <row r="71" spans="1:7" s="98" customFormat="1" ht="24" x14ac:dyDescent="0.6">
      <c r="A71" s="228" t="s">
        <v>573</v>
      </c>
      <c r="B71" s="10"/>
      <c r="C71" s="12"/>
      <c r="D71" s="12"/>
      <c r="E71" s="12"/>
      <c r="F71" s="12"/>
      <c r="G71" s="12"/>
    </row>
    <row r="72" spans="1:7" s="98" customFormat="1" ht="24" x14ac:dyDescent="0.6">
      <c r="A72" s="228" t="s">
        <v>569</v>
      </c>
      <c r="B72" s="10"/>
      <c r="C72" s="12"/>
      <c r="D72" s="12"/>
      <c r="E72" s="12"/>
      <c r="F72" s="12"/>
      <c r="G72" s="12"/>
    </row>
    <row r="73" spans="1:7" s="98" customFormat="1" ht="24" x14ac:dyDescent="0.6">
      <c r="A73" s="229" t="s">
        <v>575</v>
      </c>
      <c r="B73" s="10"/>
      <c r="C73" s="12"/>
      <c r="D73" s="12"/>
      <c r="E73" s="12"/>
      <c r="F73" s="12"/>
      <c r="G73" s="12"/>
    </row>
    <row r="74" spans="1:7" s="98" customFormat="1" ht="24" x14ac:dyDescent="0.6">
      <c r="A74" s="229" t="s">
        <v>571</v>
      </c>
      <c r="B74" s="10"/>
      <c r="C74" s="12"/>
      <c r="D74" s="12"/>
      <c r="E74" s="12"/>
      <c r="F74" s="12"/>
      <c r="G74" s="12"/>
    </row>
    <row r="75" spans="1:7" s="98" customFormat="1" ht="24" x14ac:dyDescent="0.6">
      <c r="A75" s="228" t="s">
        <v>176</v>
      </c>
      <c r="B75" s="10"/>
      <c r="C75" s="12"/>
      <c r="D75" s="12"/>
      <c r="E75" s="12"/>
      <c r="F75" s="12"/>
      <c r="G75" s="12"/>
    </row>
    <row r="76" spans="1:7" s="98" customFormat="1" ht="24" x14ac:dyDescent="0.6">
      <c r="A76" s="228" t="s">
        <v>76</v>
      </c>
      <c r="B76" s="10"/>
      <c r="C76" s="12"/>
      <c r="D76" s="12"/>
      <c r="E76" s="12"/>
      <c r="F76" s="12"/>
      <c r="G76" s="12"/>
    </row>
    <row r="77" spans="1:7" s="98" customFormat="1" ht="24" x14ac:dyDescent="0.6">
      <c r="A77" s="228" t="s">
        <v>572</v>
      </c>
      <c r="B77" s="10"/>
      <c r="C77" s="12"/>
      <c r="D77" s="12"/>
      <c r="E77" s="12"/>
      <c r="F77" s="12"/>
      <c r="G77" s="12"/>
    </row>
    <row r="78" spans="1:7" s="98" customFormat="1" ht="24" x14ac:dyDescent="0.6">
      <c r="A78" s="230" t="s">
        <v>13</v>
      </c>
      <c r="B78" s="11"/>
      <c r="C78" s="12"/>
      <c r="D78" s="12"/>
      <c r="E78" s="12"/>
      <c r="F78" s="12"/>
      <c r="G78" s="12"/>
    </row>
    <row r="79" spans="1:7" x14ac:dyDescent="0.55000000000000004">
      <c r="A79" s="230" t="s">
        <v>562</v>
      </c>
      <c r="B79" s="9"/>
    </row>
    <row r="80" spans="1:7" x14ac:dyDescent="0.55000000000000004">
      <c r="A80" s="230" t="s">
        <v>574</v>
      </c>
    </row>
    <row r="82" spans="3:3" x14ac:dyDescent="0.55000000000000004">
      <c r="C82" s="6"/>
    </row>
    <row r="83" spans="3:3" x14ac:dyDescent="0.55000000000000004">
      <c r="C83" s="7"/>
    </row>
    <row r="84" spans="3:3" x14ac:dyDescent="0.55000000000000004">
      <c r="C84" s="7"/>
    </row>
  </sheetData>
  <mergeCells count="10">
    <mergeCell ref="A5:A8"/>
    <mergeCell ref="G5:G8"/>
    <mergeCell ref="C7:C8"/>
    <mergeCell ref="F7:F8"/>
    <mergeCell ref="D7:D8"/>
    <mergeCell ref="B5:D6"/>
    <mergeCell ref="B7:B8"/>
    <mergeCell ref="E5:F5"/>
    <mergeCell ref="E6:F6"/>
    <mergeCell ref="E7:E8"/>
  </mergeCells>
  <conditionalFormatting sqref="C9">
    <cfRule type="cellIs" dxfId="2" priority="2" operator="equal">
      <formula>""""""</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abSelected="1" zoomScale="110" zoomScaleNormal="110" workbookViewId="0">
      <selection activeCell="B10" sqref="B10"/>
    </sheetView>
  </sheetViews>
  <sheetFormatPr baseColWidth="10" defaultColWidth="11.42578125" defaultRowHeight="21.75" x14ac:dyDescent="0.55000000000000004"/>
  <cols>
    <col min="1" max="1" width="30.42578125" style="3" bestFit="1" customWidth="1"/>
    <col min="2" max="2" width="18.28515625" style="3" customWidth="1"/>
    <col min="3" max="3" width="20.85546875" style="3" customWidth="1"/>
    <col min="4" max="5" width="29.28515625" style="3" customWidth="1"/>
    <col min="6" max="6" width="41.28515625" style="3" customWidth="1"/>
    <col min="7" max="7" width="37.42578125" style="3" customWidth="1"/>
    <col min="8" max="16384" width="11.42578125" style="93"/>
  </cols>
  <sheetData>
    <row r="1" spans="1:7" s="100" customFormat="1" ht="35.25" customHeight="1" x14ac:dyDescent="0.25">
      <c r="A1" s="8" t="s">
        <v>77</v>
      </c>
      <c r="B1" s="8"/>
      <c r="C1" s="13"/>
      <c r="D1" s="13"/>
      <c r="E1" s="13"/>
      <c r="F1" s="13"/>
      <c r="G1" s="13"/>
    </row>
    <row r="2" spans="1:7" s="92" customFormat="1" ht="24" x14ac:dyDescent="0.25">
      <c r="A2" s="1" t="s">
        <v>0</v>
      </c>
      <c r="B2" s="1"/>
      <c r="C2" s="1"/>
      <c r="D2" s="1"/>
      <c r="E2" s="2"/>
      <c r="F2" s="2"/>
      <c r="G2" s="2"/>
    </row>
    <row r="3" spans="1:7" s="92" customFormat="1" ht="24" x14ac:dyDescent="0.25">
      <c r="A3" s="1" t="s">
        <v>1</v>
      </c>
      <c r="B3" s="1"/>
      <c r="C3" s="1"/>
      <c r="D3" s="1"/>
      <c r="E3" s="2"/>
      <c r="F3" s="2"/>
      <c r="G3" s="2"/>
    </row>
    <row r="4" spans="1:7" ht="15.75" customHeight="1" x14ac:dyDescent="0.55000000000000004">
      <c r="A4" s="239" t="s">
        <v>3</v>
      </c>
      <c r="B4" s="271" t="s">
        <v>78</v>
      </c>
      <c r="C4" s="272"/>
      <c r="D4" s="273"/>
      <c r="E4" s="248" t="s">
        <v>147</v>
      </c>
      <c r="F4" s="249"/>
      <c r="G4" s="239" t="s">
        <v>175</v>
      </c>
    </row>
    <row r="5" spans="1:7" x14ac:dyDescent="0.55000000000000004">
      <c r="A5" s="239"/>
      <c r="B5" s="271" t="s">
        <v>148</v>
      </c>
      <c r="C5" s="272"/>
      <c r="D5" s="273"/>
      <c r="E5" s="250"/>
      <c r="F5" s="251"/>
      <c r="G5" s="239"/>
    </row>
    <row r="6" spans="1:7" x14ac:dyDescent="0.55000000000000004">
      <c r="A6" s="239"/>
      <c r="B6" s="246">
        <v>2018</v>
      </c>
      <c r="C6" s="239" t="s">
        <v>174</v>
      </c>
      <c r="D6" s="60" t="s">
        <v>143</v>
      </c>
      <c r="E6" s="252" t="s">
        <v>144</v>
      </c>
      <c r="F6" s="253"/>
      <c r="G6" s="239"/>
    </row>
    <row r="7" spans="1:7" s="94" customFormat="1" ht="16.5" customHeight="1" x14ac:dyDescent="0.55000000000000004">
      <c r="A7" s="239"/>
      <c r="B7" s="247"/>
      <c r="C7" s="239"/>
      <c r="D7" s="61">
        <v>2025</v>
      </c>
      <c r="E7" s="84" t="s">
        <v>189</v>
      </c>
      <c r="F7" s="84" t="s">
        <v>145</v>
      </c>
      <c r="G7" s="239"/>
    </row>
    <row r="8" spans="1:7" ht="19.5" customHeight="1" x14ac:dyDescent="0.55000000000000004">
      <c r="A8" s="4" t="s">
        <v>4</v>
      </c>
      <c r="B8" s="198" t="str">
        <f>IF(COUNTBLANK(B9:B17)&gt;0,"",SUM(B9,B12,B15))</f>
        <v/>
      </c>
      <c r="C8" s="199" t="str">
        <f>IF(COUNTBLANK(C9:C17)&gt;0,"",SUM(C9,C12,C15))</f>
        <v/>
      </c>
      <c r="D8" s="199" t="str">
        <f>IF(COUNTBLANK(D9:D17)&gt;0,"",SUM(D9,D12,D15))</f>
        <v/>
      </c>
      <c r="E8" s="225" t="str">
        <f>IF(COUNTBLANK($B8:$D8)&gt;0,"",$D8-B8)</f>
        <v/>
      </c>
      <c r="F8" s="225" t="str">
        <f>IF(COUNTBLANK($C8:$D8)&gt;0,"",$D8-C8)</f>
        <v/>
      </c>
      <c r="G8" s="182"/>
    </row>
    <row r="9" spans="1:7" ht="19.5" customHeight="1" x14ac:dyDescent="0.55000000000000004">
      <c r="A9" s="62" t="s">
        <v>79</v>
      </c>
      <c r="B9" s="200" t="str">
        <f>IF(COUNTBLANK(B10:B11)&gt;0,"",SUM(B10:B11))</f>
        <v/>
      </c>
      <c r="C9" s="201" t="str">
        <f t="shared" ref="C9:D9" si="0">IF(COUNTBLANK(C10:C11)&gt;0,"",SUM(C10:C11))</f>
        <v/>
      </c>
      <c r="D9" s="201" t="str">
        <f t="shared" si="0"/>
        <v/>
      </c>
      <c r="E9" s="226" t="str">
        <f t="shared" ref="E9:E17" si="1">IF(COUNTBLANK($B9:$D9)&gt;0,"",$D9-B9)</f>
        <v/>
      </c>
      <c r="F9" s="226" t="str">
        <f t="shared" ref="F9:F16" si="2">IF(COUNTBLANK($C9:$D9)&gt;0,"",$D9-C9)</f>
        <v/>
      </c>
      <c r="G9" s="150"/>
    </row>
    <row r="10" spans="1:7" ht="19.5" customHeight="1" x14ac:dyDescent="0.55000000000000004">
      <c r="A10" s="63"/>
      <c r="B10" s="197"/>
      <c r="C10" s="197"/>
      <c r="D10" s="197"/>
      <c r="E10" s="227" t="str">
        <f>IF(COUNTBLANK($B10:$D10)&gt;0,"",$D10-B10)</f>
        <v/>
      </c>
      <c r="F10" s="227" t="str">
        <f t="shared" si="2"/>
        <v/>
      </c>
      <c r="G10" s="151"/>
    </row>
    <row r="11" spans="1:7" ht="19.5" customHeight="1" x14ac:dyDescent="0.55000000000000004">
      <c r="A11" s="63"/>
      <c r="B11" s="197"/>
      <c r="C11" s="197"/>
      <c r="D11" s="197"/>
      <c r="E11" s="227" t="str">
        <f>IF(COUNTBLANK($B11:$D11)&gt;0,"",$D11-B11)</f>
        <v/>
      </c>
      <c r="F11" s="227" t="str">
        <f>IF(COUNTBLANK($C11:$D11)&gt;0,"",$D11-C11)</f>
        <v/>
      </c>
      <c r="G11" s="151"/>
    </row>
    <row r="12" spans="1:7" ht="19.5" customHeight="1" x14ac:dyDescent="0.55000000000000004">
      <c r="A12" s="62" t="s">
        <v>80</v>
      </c>
      <c r="B12" s="200" t="str">
        <f>IF(COUNTBLANK(B13:B14)&gt;0,"",SUM(B13:B14))</f>
        <v/>
      </c>
      <c r="C12" s="201" t="str">
        <f t="shared" ref="C12:D12" si="3">IF(COUNTBLANK(C13:C14)&gt;0,"",SUM(C13:C14))</f>
        <v/>
      </c>
      <c r="D12" s="201" t="str">
        <f t="shared" si="3"/>
        <v/>
      </c>
      <c r="E12" s="226" t="str">
        <f t="shared" si="1"/>
        <v/>
      </c>
      <c r="F12" s="226" t="str">
        <f t="shared" si="2"/>
        <v/>
      </c>
      <c r="G12" s="152"/>
    </row>
    <row r="13" spans="1:7" ht="19.5" customHeight="1" x14ac:dyDescent="0.55000000000000004">
      <c r="A13" s="63"/>
      <c r="B13" s="197"/>
      <c r="C13" s="197"/>
      <c r="D13" s="197"/>
      <c r="E13" s="227" t="str">
        <f t="shared" si="1"/>
        <v/>
      </c>
      <c r="F13" s="227" t="str">
        <f t="shared" si="2"/>
        <v/>
      </c>
      <c r="G13" s="151"/>
    </row>
    <row r="14" spans="1:7" ht="19.5" customHeight="1" x14ac:dyDescent="0.55000000000000004">
      <c r="A14" s="63"/>
      <c r="B14" s="197"/>
      <c r="C14" s="197"/>
      <c r="D14" s="197"/>
      <c r="E14" s="227" t="str">
        <f t="shared" si="1"/>
        <v/>
      </c>
      <c r="F14" s="227" t="str">
        <f t="shared" si="2"/>
        <v/>
      </c>
      <c r="G14" s="151"/>
    </row>
    <row r="15" spans="1:7" ht="19.5" customHeight="1" x14ac:dyDescent="0.55000000000000004">
      <c r="A15" s="62" t="s">
        <v>81</v>
      </c>
      <c r="B15" s="200" t="str">
        <f>IF(COUNTBLANK(B16:B17)&gt;0,"",SUM(B16:B17))</f>
        <v/>
      </c>
      <c r="C15" s="201" t="str">
        <f t="shared" ref="C15:D15" si="4">IF(COUNTBLANK(C16:C17)&gt;0,"",SUM(C16:C17))</f>
        <v/>
      </c>
      <c r="D15" s="201" t="str">
        <f t="shared" si="4"/>
        <v/>
      </c>
      <c r="E15" s="226" t="str">
        <f t="shared" si="1"/>
        <v/>
      </c>
      <c r="F15" s="226" t="str">
        <f t="shared" si="2"/>
        <v/>
      </c>
      <c r="G15" s="152"/>
    </row>
    <row r="16" spans="1:7" ht="19.5" customHeight="1" x14ac:dyDescent="0.55000000000000004">
      <c r="A16" s="63"/>
      <c r="B16" s="197"/>
      <c r="C16" s="197"/>
      <c r="D16" s="197"/>
      <c r="E16" s="227" t="str">
        <f t="shared" si="1"/>
        <v/>
      </c>
      <c r="F16" s="227" t="str">
        <f t="shared" si="2"/>
        <v/>
      </c>
      <c r="G16" s="151"/>
    </row>
    <row r="17" spans="1:7" ht="19.5" customHeight="1" x14ac:dyDescent="0.55000000000000004">
      <c r="A17" s="63"/>
      <c r="B17" s="197"/>
      <c r="C17" s="197"/>
      <c r="D17" s="197"/>
      <c r="E17" s="227" t="str">
        <f t="shared" si="1"/>
        <v/>
      </c>
      <c r="F17" s="227" t="str">
        <f>IF(COUNTBLANK($C17:$D17)&gt;0,"",$D17-C17)</f>
        <v/>
      </c>
      <c r="G17" s="151"/>
    </row>
    <row r="19" spans="1:7" s="98" customFormat="1" ht="24" x14ac:dyDescent="0.6">
      <c r="A19" s="228" t="s">
        <v>82</v>
      </c>
      <c r="B19" s="228"/>
      <c r="C19" s="231"/>
      <c r="D19" s="231"/>
      <c r="E19" s="231"/>
      <c r="F19" s="231"/>
      <c r="G19" s="12"/>
    </row>
    <row r="20" spans="1:7" s="98" customFormat="1" ht="24" x14ac:dyDescent="0.6">
      <c r="A20" s="228" t="s">
        <v>576</v>
      </c>
      <c r="B20" s="228"/>
      <c r="C20" s="231"/>
      <c r="D20" s="231"/>
      <c r="E20" s="231"/>
      <c r="F20" s="231"/>
      <c r="G20" s="12"/>
    </row>
    <row r="21" spans="1:7" s="98" customFormat="1" ht="24" x14ac:dyDescent="0.6">
      <c r="A21" s="229" t="s">
        <v>577</v>
      </c>
      <c r="B21" s="228"/>
      <c r="C21" s="231"/>
      <c r="D21" s="231"/>
      <c r="E21" s="231"/>
      <c r="F21" s="231"/>
      <c r="G21" s="12"/>
    </row>
    <row r="22" spans="1:7" s="98" customFormat="1" ht="24" x14ac:dyDescent="0.6">
      <c r="A22" s="229" t="s">
        <v>571</v>
      </c>
      <c r="B22" s="228"/>
      <c r="C22" s="231"/>
      <c r="D22" s="231"/>
      <c r="E22" s="231"/>
      <c r="F22" s="231"/>
      <c r="G22" s="12"/>
    </row>
    <row r="23" spans="1:7" s="98" customFormat="1" ht="24" x14ac:dyDescent="0.6">
      <c r="A23" s="228" t="s">
        <v>572</v>
      </c>
      <c r="B23" s="228"/>
      <c r="C23" s="231"/>
      <c r="D23" s="231"/>
      <c r="E23" s="231"/>
      <c r="F23" s="231"/>
      <c r="G23" s="12"/>
    </row>
    <row r="24" spans="1:7" s="98" customFormat="1" ht="24" x14ac:dyDescent="0.6">
      <c r="A24" s="230" t="s">
        <v>83</v>
      </c>
      <c r="B24" s="230"/>
      <c r="C24" s="231"/>
      <c r="D24" s="231"/>
      <c r="E24" s="231"/>
      <c r="F24" s="231"/>
      <c r="G24" s="12"/>
    </row>
    <row r="25" spans="1:7" x14ac:dyDescent="0.55000000000000004">
      <c r="A25" s="230" t="s">
        <v>562</v>
      </c>
      <c r="B25" s="228"/>
      <c r="C25" s="231"/>
      <c r="D25" s="231"/>
      <c r="E25" s="231"/>
      <c r="F25" s="231"/>
    </row>
    <row r="26" spans="1:7" x14ac:dyDescent="0.55000000000000004">
      <c r="A26" s="230" t="s">
        <v>574</v>
      </c>
      <c r="B26" s="231"/>
      <c r="C26" s="231"/>
      <c r="D26" s="231"/>
      <c r="E26" s="231"/>
      <c r="F26" s="231"/>
    </row>
    <row r="27" spans="1:7" x14ac:dyDescent="0.55000000000000004">
      <c r="A27" s="270" t="s">
        <v>563</v>
      </c>
      <c r="B27" s="270"/>
      <c r="C27" s="270"/>
      <c r="D27" s="270"/>
      <c r="E27" s="270"/>
      <c r="F27" s="270"/>
    </row>
    <row r="28" spans="1:7" x14ac:dyDescent="0.55000000000000004">
      <c r="A28" s="270"/>
      <c r="B28" s="270"/>
      <c r="C28" s="270"/>
      <c r="D28" s="270"/>
      <c r="E28" s="270"/>
      <c r="F28" s="270"/>
    </row>
    <row r="29" spans="1:7" x14ac:dyDescent="0.55000000000000004">
      <c r="C29" s="7"/>
    </row>
    <row r="30" spans="1:7" x14ac:dyDescent="0.55000000000000004">
      <c r="C30" s="7"/>
    </row>
  </sheetData>
  <dataConsolidate/>
  <mergeCells count="9">
    <mergeCell ref="A27:F28"/>
    <mergeCell ref="G4:G7"/>
    <mergeCell ref="A4:A7"/>
    <mergeCell ref="C6:C7"/>
    <mergeCell ref="B6:B7"/>
    <mergeCell ref="B4:D4"/>
    <mergeCell ref="B5:D5"/>
    <mergeCell ref="E6:F6"/>
    <mergeCell ref="E4:F5"/>
  </mergeCells>
  <conditionalFormatting sqref="C8:C9">
    <cfRule type="cellIs" dxfId="1" priority="2" operator="equal">
      <formula>""""""</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125" zoomScaleNormal="70" workbookViewId="0">
      <selection activeCell="D16" sqref="D16:D17"/>
    </sheetView>
  </sheetViews>
  <sheetFormatPr baseColWidth="10" defaultColWidth="11.42578125" defaultRowHeight="24" x14ac:dyDescent="0.6"/>
  <cols>
    <col min="1" max="1" width="30.42578125" style="12" bestFit="1" customWidth="1"/>
    <col min="2" max="2" width="16.85546875" style="12" customWidth="1"/>
    <col min="3" max="3" width="16" style="12" customWidth="1"/>
    <col min="4" max="4" width="28.140625" style="12" bestFit="1" customWidth="1"/>
    <col min="5" max="5" width="29.85546875" style="12" customWidth="1"/>
    <col min="6" max="6" width="48.28515625" style="12" customWidth="1"/>
    <col min="7" max="7" width="41.28515625" style="12" customWidth="1"/>
    <col min="8" max="16384" width="11.42578125" style="98"/>
  </cols>
  <sheetData>
    <row r="1" spans="1:7" s="101" customFormat="1" ht="37.5" x14ac:dyDescent="0.25">
      <c r="A1" s="8" t="s">
        <v>84</v>
      </c>
      <c r="B1" s="8"/>
      <c r="C1" s="14"/>
      <c r="D1" s="14"/>
      <c r="E1" s="14"/>
      <c r="F1" s="14"/>
      <c r="G1" s="14"/>
    </row>
    <row r="2" spans="1:7" s="96" customFormat="1" x14ac:dyDescent="0.25">
      <c r="A2" s="1" t="s">
        <v>0</v>
      </c>
      <c r="B2" s="1"/>
      <c r="C2" s="1"/>
      <c r="D2" s="15"/>
      <c r="E2" s="16"/>
      <c r="F2" s="16"/>
      <c r="G2" s="16"/>
    </row>
    <row r="3" spans="1:7" s="96" customFormat="1" x14ac:dyDescent="0.25">
      <c r="A3" s="1" t="s">
        <v>1</v>
      </c>
      <c r="B3" s="1"/>
      <c r="C3" s="1"/>
      <c r="D3" s="15"/>
      <c r="E3" s="16"/>
      <c r="F3" s="16"/>
      <c r="G3" s="16"/>
    </row>
    <row r="4" spans="1:7" ht="15.75" customHeight="1" x14ac:dyDescent="0.6">
      <c r="A4" s="274" t="s">
        <v>3</v>
      </c>
      <c r="B4" s="280" t="s">
        <v>85</v>
      </c>
      <c r="C4" s="281"/>
      <c r="D4" s="282"/>
      <c r="E4" s="283" t="s">
        <v>149</v>
      </c>
      <c r="F4" s="284"/>
      <c r="G4" s="255" t="s">
        <v>175</v>
      </c>
    </row>
    <row r="5" spans="1:7" x14ac:dyDescent="0.6">
      <c r="A5" s="274"/>
      <c r="B5" s="277" t="s">
        <v>150</v>
      </c>
      <c r="C5" s="278"/>
      <c r="D5" s="279"/>
      <c r="E5" s="285"/>
      <c r="F5" s="286"/>
      <c r="G5" s="269"/>
    </row>
    <row r="6" spans="1:7" x14ac:dyDescent="0.6">
      <c r="A6" s="274"/>
      <c r="B6" s="275">
        <v>2018</v>
      </c>
      <c r="C6" s="275" t="s">
        <v>179</v>
      </c>
      <c r="D6" s="22" t="s">
        <v>151</v>
      </c>
      <c r="E6" s="287" t="s">
        <v>152</v>
      </c>
      <c r="F6" s="288"/>
      <c r="G6" s="269"/>
    </row>
    <row r="7" spans="1:7" s="102" customFormat="1" x14ac:dyDescent="0.6">
      <c r="A7" s="275"/>
      <c r="B7" s="276"/>
      <c r="C7" s="276"/>
      <c r="D7" s="24">
        <v>2025</v>
      </c>
      <c r="E7" s="23" t="s">
        <v>189</v>
      </c>
      <c r="F7" s="23" t="s">
        <v>145</v>
      </c>
      <c r="G7" s="259"/>
    </row>
    <row r="8" spans="1:7" ht="19.5" customHeight="1" x14ac:dyDescent="0.6">
      <c r="A8" s="17" t="s">
        <v>4</v>
      </c>
      <c r="B8" s="183" t="str">
        <f>IF(COUNTBLANK(B9:B17)&gt;0,"",SUM(B9,B12,B15))</f>
        <v/>
      </c>
      <c r="C8" s="183" t="str">
        <f t="shared" ref="C8:D8" si="0">IF(COUNTBLANK(C9:C17)&gt;0,"",SUM(C9,C12,C15))</f>
        <v/>
      </c>
      <c r="D8" s="184" t="str">
        <f t="shared" si="0"/>
        <v/>
      </c>
      <c r="E8" s="188" t="str">
        <f>IFERROR(($D8/(B8*Deflactor!$I$7))-1,"na")</f>
        <v>na</v>
      </c>
      <c r="F8" s="188" t="str">
        <f>IFERROR(($D8/(C8*Deflactor!$I$7))-1,"na")</f>
        <v>na</v>
      </c>
      <c r="G8" s="149"/>
    </row>
    <row r="9" spans="1:7" ht="19.5" customHeight="1" x14ac:dyDescent="0.6">
      <c r="A9" s="64" t="s">
        <v>79</v>
      </c>
      <c r="B9" s="185" t="str">
        <f>IF(COUNTBLANK(B10:B11)&gt;0,"",SUM(B10:B11))</f>
        <v/>
      </c>
      <c r="C9" s="186" t="str">
        <f t="shared" ref="C9:D9" si="1">IF(COUNTBLANK(C10:C11)&gt;0,"",SUM(C10:C11))</f>
        <v/>
      </c>
      <c r="D9" s="186" t="str">
        <f t="shared" si="1"/>
        <v/>
      </c>
      <c r="E9" s="189" t="str">
        <f>IFERROR(($D9/(B9*Deflactor!$I$7))-1,"na")</f>
        <v>na</v>
      </c>
      <c r="F9" s="189" t="str">
        <f>IFERROR(($D9/(C9*Deflactor!$I$7))-1,"na")</f>
        <v>na</v>
      </c>
      <c r="G9" s="150"/>
    </row>
    <row r="10" spans="1:7" ht="19.5" customHeight="1" x14ac:dyDescent="0.6">
      <c r="A10" s="65"/>
      <c r="B10" s="187"/>
      <c r="C10" s="161"/>
      <c r="D10" s="161"/>
      <c r="E10" s="190" t="str">
        <f>IFERROR(($D10/(B10*Deflactor!$I$7))-1,"na")</f>
        <v>na</v>
      </c>
      <c r="F10" s="190" t="str">
        <f>IFERROR(($D10/(C10*Deflactor!$I$7))-1,"na")</f>
        <v>na</v>
      </c>
      <c r="G10" s="151"/>
    </row>
    <row r="11" spans="1:7" ht="19.5" customHeight="1" x14ac:dyDescent="0.6">
      <c r="A11" s="65"/>
      <c r="B11" s="187"/>
      <c r="C11" s="161"/>
      <c r="D11" s="187"/>
      <c r="E11" s="190" t="str">
        <f>IFERROR(($D11/(B11*Deflactor!$I$7))-1,"na")</f>
        <v>na</v>
      </c>
      <c r="F11" s="190" t="str">
        <f>IFERROR(($D11/(C11*Deflactor!$I$7))-1,"na")</f>
        <v>na</v>
      </c>
      <c r="G11" s="151"/>
    </row>
    <row r="12" spans="1:7" ht="19.5" customHeight="1" x14ac:dyDescent="0.6">
      <c r="A12" s="64" t="s">
        <v>80</v>
      </c>
      <c r="B12" s="185" t="str">
        <f>IF(COUNTBLANK(B13:B14)&gt;0,"",SUM(B13:B14))</f>
        <v/>
      </c>
      <c r="C12" s="186" t="str">
        <f t="shared" ref="C12:D12" si="2">IF(COUNTBLANK(C13:C14)&gt;0,"",SUM(C13:C14))</f>
        <v/>
      </c>
      <c r="D12" s="186" t="str">
        <f t="shared" si="2"/>
        <v/>
      </c>
      <c r="E12" s="189" t="str">
        <f>IFERROR(($D12/(B12*Deflactor!$I$7))-1,"na")</f>
        <v>na</v>
      </c>
      <c r="F12" s="189" t="str">
        <f>IFERROR(($D12/(C12*Deflactor!$I$7))-1,"na")</f>
        <v>na</v>
      </c>
      <c r="G12" s="152"/>
    </row>
    <row r="13" spans="1:7" ht="19.5" customHeight="1" x14ac:dyDescent="0.6">
      <c r="A13" s="65"/>
      <c r="B13" s="187"/>
      <c r="C13" s="161"/>
      <c r="D13" s="187"/>
      <c r="E13" s="190" t="str">
        <f>IFERROR(($D13/(B13*Deflactor!$I$7))-1,"na")</f>
        <v>na</v>
      </c>
      <c r="F13" s="190" t="str">
        <f>IFERROR(($D13/(C13*Deflactor!$I$7))-1,"na")</f>
        <v>na</v>
      </c>
      <c r="G13" s="151"/>
    </row>
    <row r="14" spans="1:7" ht="19.5" customHeight="1" x14ac:dyDescent="0.6">
      <c r="A14" s="65"/>
      <c r="B14" s="187"/>
      <c r="C14" s="161"/>
      <c r="D14" s="187"/>
      <c r="E14" s="190" t="str">
        <f>IFERROR(($D14/(B14*Deflactor!$I$7))-1,"na")</f>
        <v>na</v>
      </c>
      <c r="F14" s="190" t="str">
        <f>IFERROR(($D14/(C14*Deflactor!$I$7))-1,"na")</f>
        <v>na</v>
      </c>
      <c r="G14" s="151"/>
    </row>
    <row r="15" spans="1:7" ht="19.5" customHeight="1" x14ac:dyDescent="0.6">
      <c r="A15" s="64" t="s">
        <v>81</v>
      </c>
      <c r="B15" s="185" t="str">
        <f>IF(COUNTBLANK(B16:B17)&gt;0,"",SUM(B16:B17))</f>
        <v/>
      </c>
      <c r="C15" s="186" t="str">
        <f>IF(COUNTBLANK(C16:C17)&gt;0,"",SUM(C16:C17))</f>
        <v/>
      </c>
      <c r="D15" s="186" t="str">
        <f t="shared" ref="D15" si="3">IF(COUNTBLANK(D16:D17)&gt;0,"",SUM(D16:D17))</f>
        <v/>
      </c>
      <c r="E15" s="189" t="str">
        <f>IFERROR(($D15/(B15*Deflactor!$I$7))-1,"na")</f>
        <v>na</v>
      </c>
      <c r="F15" s="189" t="str">
        <f>IFERROR(($D15/(C15*Deflactor!$I$7))-1,"na")</f>
        <v>na</v>
      </c>
      <c r="G15" s="152"/>
    </row>
    <row r="16" spans="1:7" ht="19.5" customHeight="1" x14ac:dyDescent="0.6">
      <c r="A16" s="65"/>
      <c r="B16" s="187"/>
      <c r="C16" s="161"/>
      <c r="D16" s="187"/>
      <c r="E16" s="190" t="str">
        <f>IFERROR(($D16/(B16*Deflactor!$I$7))-1,"na")</f>
        <v>na</v>
      </c>
      <c r="F16" s="190" t="str">
        <f>IFERROR(($D16/(C16*Deflactor!$I$7))-1,"na")</f>
        <v>na</v>
      </c>
      <c r="G16" s="151"/>
    </row>
    <row r="17" spans="1:7" ht="19.5" customHeight="1" x14ac:dyDescent="0.6">
      <c r="A17" s="65"/>
      <c r="B17" s="187"/>
      <c r="C17" s="161"/>
      <c r="D17" s="187"/>
      <c r="E17" s="190" t="str">
        <f>IFERROR(($D17/(B17*Deflactor!$I$7))-1,"na")</f>
        <v>na</v>
      </c>
      <c r="F17" s="190" t="str">
        <f>IFERROR(($D17/(C17*Deflactor!$I$7))-1,"na")</f>
        <v>na</v>
      </c>
      <c r="G17" s="151"/>
    </row>
    <row r="19" spans="1:7" x14ac:dyDescent="0.6">
      <c r="A19" s="228" t="s">
        <v>573</v>
      </c>
      <c r="B19" s="228"/>
      <c r="C19" s="231"/>
      <c r="D19" s="231"/>
      <c r="E19" s="231"/>
      <c r="F19" s="231"/>
    </row>
    <row r="20" spans="1:7" x14ac:dyDescent="0.6">
      <c r="A20" s="228" t="s">
        <v>578</v>
      </c>
      <c r="B20" s="228"/>
      <c r="C20" s="231"/>
      <c r="D20" s="231"/>
      <c r="E20" s="231"/>
      <c r="F20" s="231"/>
    </row>
    <row r="21" spans="1:7" x14ac:dyDescent="0.6">
      <c r="A21" s="229" t="s">
        <v>570</v>
      </c>
      <c r="B21" s="228"/>
      <c r="C21" s="231"/>
      <c r="D21" s="231"/>
      <c r="E21" s="231"/>
      <c r="F21" s="231"/>
    </row>
    <row r="22" spans="1:7" x14ac:dyDescent="0.6">
      <c r="A22" s="229" t="s">
        <v>571</v>
      </c>
      <c r="B22" s="228"/>
      <c r="C22" s="231"/>
      <c r="D22" s="231"/>
      <c r="E22" s="231"/>
      <c r="F22" s="231"/>
    </row>
    <row r="23" spans="1:7" x14ac:dyDescent="0.6">
      <c r="A23" s="228" t="s">
        <v>572</v>
      </c>
      <c r="B23" s="228"/>
      <c r="C23" s="231"/>
      <c r="D23" s="231"/>
      <c r="E23" s="231"/>
      <c r="F23" s="231"/>
    </row>
    <row r="24" spans="1:7" x14ac:dyDescent="0.6">
      <c r="A24" s="270" t="s">
        <v>563</v>
      </c>
      <c r="B24" s="270"/>
      <c r="C24" s="270"/>
      <c r="D24" s="270"/>
      <c r="E24" s="270"/>
      <c r="F24" s="270"/>
    </row>
    <row r="25" spans="1:7" x14ac:dyDescent="0.6">
      <c r="A25" s="270"/>
      <c r="B25" s="270"/>
      <c r="C25" s="270"/>
      <c r="D25" s="270"/>
      <c r="E25" s="270"/>
      <c r="F25" s="270"/>
    </row>
    <row r="26" spans="1:7" x14ac:dyDescent="0.6">
      <c r="A26" s="230" t="s">
        <v>13</v>
      </c>
      <c r="B26" s="230"/>
      <c r="C26" s="231"/>
      <c r="D26" s="231"/>
      <c r="E26" s="231"/>
      <c r="F26" s="231"/>
    </row>
    <row r="27" spans="1:7" x14ac:dyDescent="0.6">
      <c r="A27" s="230" t="s">
        <v>562</v>
      </c>
      <c r="B27" s="228"/>
      <c r="C27" s="231"/>
      <c r="D27" s="231"/>
      <c r="E27" s="231"/>
      <c r="F27" s="231"/>
    </row>
    <row r="28" spans="1:7" x14ac:dyDescent="0.6">
      <c r="A28" s="230" t="s">
        <v>574</v>
      </c>
      <c r="B28" s="231"/>
      <c r="C28" s="231"/>
      <c r="D28" s="231"/>
      <c r="E28" s="231"/>
      <c r="F28" s="231"/>
    </row>
    <row r="30" spans="1:7" x14ac:dyDescent="0.6">
      <c r="C30" s="18"/>
    </row>
    <row r="31" spans="1:7" x14ac:dyDescent="0.6">
      <c r="C31" s="19"/>
    </row>
    <row r="32" spans="1:7" x14ac:dyDescent="0.6">
      <c r="C32" s="19"/>
    </row>
  </sheetData>
  <mergeCells count="9">
    <mergeCell ref="A24:F25"/>
    <mergeCell ref="G4:G7"/>
    <mergeCell ref="A4:A7"/>
    <mergeCell ref="C6:C7"/>
    <mergeCell ref="B5:D5"/>
    <mergeCell ref="B4:D4"/>
    <mergeCell ref="B6:B7"/>
    <mergeCell ref="E4:F5"/>
    <mergeCell ref="E6:F6"/>
  </mergeCells>
  <conditionalFormatting sqref="C8:C9">
    <cfRule type="cellIs" dxfId="0" priority="2"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topLeftCell="A10" zoomScale="113" zoomScaleNormal="70" workbookViewId="0">
      <pane xSplit="1" topLeftCell="H1" activePane="topRight" state="frozen"/>
      <selection pane="topRight" activeCell="Q6" sqref="Q6"/>
    </sheetView>
  </sheetViews>
  <sheetFormatPr baseColWidth="10" defaultColWidth="11.42578125" defaultRowHeight="24" x14ac:dyDescent="0.6"/>
  <cols>
    <col min="1" max="1" width="38.28515625" style="12" customWidth="1"/>
    <col min="2" max="2" width="15.7109375" style="12" customWidth="1"/>
    <col min="3" max="3" width="17.7109375" style="12" customWidth="1"/>
    <col min="4" max="4" width="15.28515625" style="12" customWidth="1"/>
    <col min="5" max="5" width="19.7109375" style="12" customWidth="1"/>
    <col min="6" max="7" width="16.7109375" style="12" customWidth="1"/>
    <col min="8" max="8" width="19.7109375" style="12" customWidth="1"/>
    <col min="9" max="18" width="16.7109375" style="12" customWidth="1"/>
    <col min="19" max="16384" width="11.42578125" style="98"/>
  </cols>
  <sheetData>
    <row r="1" spans="1:18" s="96" customFormat="1" ht="37.5" x14ac:dyDescent="0.25">
      <c r="A1" s="8" t="s">
        <v>86</v>
      </c>
      <c r="B1" s="8"/>
      <c r="C1" s="8"/>
      <c r="D1" s="8"/>
      <c r="E1" s="16"/>
      <c r="F1" s="16"/>
      <c r="G1" s="16"/>
      <c r="H1" s="16"/>
      <c r="I1" s="16"/>
      <c r="J1" s="16"/>
      <c r="K1" s="16"/>
      <c r="L1" s="16"/>
      <c r="M1" s="16"/>
      <c r="N1" s="16"/>
      <c r="O1" s="16"/>
      <c r="P1" s="16"/>
      <c r="Q1" s="16"/>
      <c r="R1" s="16"/>
    </row>
    <row r="2" spans="1:18" s="96" customFormat="1" x14ac:dyDescent="0.25">
      <c r="A2" s="1" t="s">
        <v>0</v>
      </c>
      <c r="B2" s="1"/>
      <c r="C2" s="1"/>
      <c r="D2" s="1"/>
      <c r="E2" s="1"/>
      <c r="F2" s="1"/>
      <c r="G2" s="15"/>
      <c r="H2" s="15"/>
      <c r="I2" s="16"/>
      <c r="J2" s="16"/>
      <c r="K2" s="16"/>
      <c r="L2" s="16"/>
      <c r="M2" s="16"/>
      <c r="N2" s="16"/>
      <c r="O2" s="16"/>
      <c r="P2" s="16"/>
      <c r="Q2" s="16"/>
      <c r="R2" s="16"/>
    </row>
    <row r="3" spans="1:18" s="96" customFormat="1" x14ac:dyDescent="0.25">
      <c r="A3" s="1" t="s">
        <v>1</v>
      </c>
      <c r="B3" s="1"/>
      <c r="C3" s="1"/>
      <c r="D3" s="1"/>
      <c r="E3" s="1"/>
      <c r="F3" s="1"/>
      <c r="G3" s="15"/>
      <c r="H3" s="15"/>
      <c r="I3" s="16"/>
      <c r="J3" s="16"/>
      <c r="K3" s="16"/>
      <c r="L3" s="16"/>
      <c r="M3" s="16"/>
      <c r="N3" s="16"/>
      <c r="O3" s="16"/>
      <c r="P3" s="16"/>
      <c r="Q3" s="16"/>
      <c r="R3" s="16"/>
    </row>
    <row r="4" spans="1:18" x14ac:dyDescent="0.6">
      <c r="A4" s="289" t="s">
        <v>87</v>
      </c>
      <c r="B4" s="290" t="s">
        <v>190</v>
      </c>
      <c r="C4" s="291"/>
      <c r="D4" s="292"/>
      <c r="E4" s="290" t="s">
        <v>156</v>
      </c>
      <c r="F4" s="291"/>
      <c r="G4" s="292"/>
      <c r="H4" s="290" t="s">
        <v>157</v>
      </c>
      <c r="I4" s="291"/>
      <c r="J4" s="292"/>
      <c r="K4" s="290" t="s">
        <v>568</v>
      </c>
      <c r="L4" s="291"/>
      <c r="M4" s="291"/>
      <c r="N4" s="291"/>
      <c r="O4" s="292"/>
      <c r="P4" s="290" t="s">
        <v>88</v>
      </c>
      <c r="Q4" s="291"/>
      <c r="R4" s="292"/>
    </row>
    <row r="5" spans="1:18" s="102" customFormat="1" ht="120" x14ac:dyDescent="0.6">
      <c r="A5" s="289"/>
      <c r="B5" s="91" t="s">
        <v>153</v>
      </c>
      <c r="C5" s="91" t="s">
        <v>89</v>
      </c>
      <c r="D5" s="91" t="s">
        <v>90</v>
      </c>
      <c r="E5" s="91" t="s">
        <v>153</v>
      </c>
      <c r="F5" s="91" t="s">
        <v>91</v>
      </c>
      <c r="G5" s="91" t="s">
        <v>90</v>
      </c>
      <c r="H5" s="91" t="s">
        <v>154</v>
      </c>
      <c r="I5" s="91" t="s">
        <v>564</v>
      </c>
      <c r="J5" s="91" t="s">
        <v>90</v>
      </c>
      <c r="K5" s="91" t="s">
        <v>92</v>
      </c>
      <c r="L5" s="91" t="s">
        <v>93</v>
      </c>
      <c r="M5" s="91" t="s">
        <v>94</v>
      </c>
      <c r="N5" s="91" t="s">
        <v>95</v>
      </c>
      <c r="O5" s="91" t="s">
        <v>96</v>
      </c>
      <c r="P5" s="91" t="s">
        <v>155</v>
      </c>
      <c r="Q5" s="141" t="s">
        <v>565</v>
      </c>
      <c r="R5" s="91" t="s">
        <v>566</v>
      </c>
    </row>
    <row r="6" spans="1:18" ht="21.75" customHeight="1" x14ac:dyDescent="0.6">
      <c r="A6" s="4" t="s">
        <v>188</v>
      </c>
      <c r="B6" s="208" t="str">
        <f>+IF(COUNTBLANK(B7:B13)&gt;0,"",+SUM(B7,B8,B11))</f>
        <v/>
      </c>
      <c r="C6" s="207" t="str">
        <f t="shared" ref="C6:K6" si="0">+IF(COUNTBLANK(C7:C13)&gt;0,"",+SUM(C7,C8,C11))</f>
        <v/>
      </c>
      <c r="D6" s="208" t="str">
        <f t="shared" si="0"/>
        <v/>
      </c>
      <c r="E6" s="208" t="str">
        <f t="shared" si="0"/>
        <v/>
      </c>
      <c r="F6" s="207" t="str">
        <f t="shared" si="0"/>
        <v/>
      </c>
      <c r="G6" s="208" t="str">
        <f t="shared" si="0"/>
        <v/>
      </c>
      <c r="H6" s="208" t="str">
        <f t="shared" si="0"/>
        <v/>
      </c>
      <c r="I6" s="207" t="str">
        <f t="shared" si="0"/>
        <v/>
      </c>
      <c r="J6" s="208" t="str">
        <f t="shared" si="0"/>
        <v/>
      </c>
      <c r="K6" s="208" t="str">
        <f t="shared" si="0"/>
        <v/>
      </c>
      <c r="L6" s="153" t="str">
        <f t="shared" ref="L6:O6" si="1">IF(COUNTBLANK(L7:L13)&gt;0,"",SUM(L7:L13))</f>
        <v/>
      </c>
      <c r="M6" s="153" t="str">
        <f t="shared" si="1"/>
        <v/>
      </c>
      <c r="N6" s="153" t="str">
        <f t="shared" si="1"/>
        <v/>
      </c>
      <c r="O6" s="153" t="str">
        <f t="shared" si="1"/>
        <v/>
      </c>
      <c r="P6" s="235" t="str">
        <f>+IFERROR(($H6/(E6*Deflactor!$I$13))-1,"na")</f>
        <v>na</v>
      </c>
      <c r="Q6" s="154" t="str">
        <f>+IF(OR(C6="",F6=""),"",F6-C6)</f>
        <v/>
      </c>
      <c r="R6" s="154" t="str">
        <f>+IF(OR(C6="",I6=""),"",I6-C6)</f>
        <v/>
      </c>
    </row>
    <row r="7" spans="1:18" x14ac:dyDescent="0.6">
      <c r="A7" s="62" t="s">
        <v>97</v>
      </c>
      <c r="B7" s="209"/>
      <c r="C7" s="211" t="str">
        <f t="shared" ref="C7:C13" si="2">+IF(COUNTBLANK($B$7:$B$13)&gt;0,"",B7/$B$6)</f>
        <v/>
      </c>
      <c r="D7" s="204"/>
      <c r="E7" s="209"/>
      <c r="F7" s="215" t="str">
        <f t="shared" ref="F7:F13" si="3">IF(COUNTBLANK(E$7:E$13)&gt;0,"",E7/E$6)</f>
        <v/>
      </c>
      <c r="G7" s="205"/>
      <c r="H7" s="209"/>
      <c r="I7" s="213" t="str">
        <f>IF(COUNTBLANK(H$7:H$13)&gt;0,"",H7/H$6)</f>
        <v/>
      </c>
      <c r="J7" s="155"/>
      <c r="K7" s="155"/>
      <c r="L7" s="155"/>
      <c r="M7" s="155"/>
      <c r="N7" s="155"/>
      <c r="O7" s="155"/>
      <c r="P7" s="236" t="str">
        <f>+IFERROR(($H7/(E7*Deflactor!$I$13))-1,"na")</f>
        <v>na</v>
      </c>
      <c r="Q7" s="222" t="str">
        <f t="shared" ref="Q7:Q13" si="4">+IF(OR(C7="",F7=""),"",F7-C7)</f>
        <v/>
      </c>
      <c r="R7" s="222" t="str">
        <f t="shared" ref="R7:R13" si="5">+IF(OR(C7="",I7=""),"",I7-C7)</f>
        <v/>
      </c>
    </row>
    <row r="8" spans="1:18" ht="43.5" x14ac:dyDescent="0.6">
      <c r="A8" s="202" t="s">
        <v>186</v>
      </c>
      <c r="B8" s="210" t="str">
        <f>+IF(COUNTBLANK(B9:B10)&gt;0,"",SUM(B9:B10))</f>
        <v/>
      </c>
      <c r="C8" s="212" t="str">
        <f t="shared" si="2"/>
        <v/>
      </c>
      <c r="D8" s="206" t="str">
        <f>+IF(COUNTBLANK(D9:D10)&gt;0,"",SUM(D9:D10))</f>
        <v/>
      </c>
      <c r="E8" s="210" t="str">
        <f>+IF(COUNTBLANK(E9:E10)&gt;0,"",SUM(E9:E10))</f>
        <v/>
      </c>
      <c r="F8" s="216" t="str">
        <f t="shared" si="3"/>
        <v/>
      </c>
      <c r="G8" s="206" t="str">
        <f>+IF(COUNTBLANK(G9:G10)&gt;0,"",SUM(G9:G10))</f>
        <v/>
      </c>
      <c r="H8" s="210" t="str">
        <f>+IF(COUNTBLANK(H9:H10)&gt;0,"",SUM(H9:H10))</f>
        <v/>
      </c>
      <c r="I8" s="214" t="str">
        <f t="shared" ref="I8:I13" si="6">IF(COUNTBLANK(H$7:H$13)&gt;0,"",H8/H$6)</f>
        <v/>
      </c>
      <c r="J8" s="156" t="str">
        <f>+IF(COUNTBLANK(J9:J10)&gt;0,"",SUM(J9:J10))</f>
        <v/>
      </c>
      <c r="K8" s="156" t="str">
        <f t="shared" ref="K8:N8" si="7">+IF(COUNTBLANK(K9:K10)&gt;0,"",SUM(K9:K10))</f>
        <v/>
      </c>
      <c r="L8" s="156" t="str">
        <f t="shared" si="7"/>
        <v/>
      </c>
      <c r="M8" s="156" t="str">
        <f t="shared" si="7"/>
        <v/>
      </c>
      <c r="N8" s="156" t="str">
        <f t="shared" si="7"/>
        <v/>
      </c>
      <c r="O8" s="156" t="str">
        <f>+IF(COUNTBLANK(O9:O10)&gt;0,"",SUM(O9:O10))</f>
        <v/>
      </c>
      <c r="P8" s="237" t="str">
        <f>+IFERROR(($H8/(E8*Deflactor!$I$13))-1,"na")</f>
        <v>na</v>
      </c>
      <c r="Q8" s="222" t="str">
        <f t="shared" si="4"/>
        <v/>
      </c>
      <c r="R8" s="222" t="str">
        <f t="shared" si="5"/>
        <v/>
      </c>
    </row>
    <row r="9" spans="1:18" ht="87" x14ac:dyDescent="0.6">
      <c r="A9" s="203" t="s">
        <v>192</v>
      </c>
      <c r="B9" s="217"/>
      <c r="C9" s="218" t="str">
        <f t="shared" si="2"/>
        <v/>
      </c>
      <c r="D9" s="219"/>
      <c r="E9" s="217"/>
      <c r="F9" s="220" t="str">
        <f t="shared" si="3"/>
        <v/>
      </c>
      <c r="G9" s="219"/>
      <c r="H9" s="217"/>
      <c r="I9" s="157" t="str">
        <f t="shared" si="6"/>
        <v/>
      </c>
      <c r="J9" s="219"/>
      <c r="K9" s="158"/>
      <c r="L9" s="159"/>
      <c r="M9" s="159"/>
      <c r="N9" s="159"/>
      <c r="O9" s="159"/>
      <c r="P9" s="238" t="str">
        <f>+IFERROR(($H9/(E9*Deflactor!$I$13))-1,"na")</f>
        <v>na</v>
      </c>
      <c r="Q9" s="221" t="str">
        <f t="shared" si="4"/>
        <v/>
      </c>
      <c r="R9" s="221" t="str">
        <f t="shared" si="5"/>
        <v/>
      </c>
    </row>
    <row r="10" spans="1:18" ht="87" x14ac:dyDescent="0.6">
      <c r="A10" s="203" t="s">
        <v>193</v>
      </c>
      <c r="B10" s="217"/>
      <c r="C10" s="218" t="str">
        <f t="shared" si="2"/>
        <v/>
      </c>
      <c r="D10" s="219"/>
      <c r="E10" s="217"/>
      <c r="F10" s="220" t="str">
        <f t="shared" si="3"/>
        <v/>
      </c>
      <c r="G10" s="219"/>
      <c r="H10" s="217"/>
      <c r="I10" s="157" t="str">
        <f t="shared" si="6"/>
        <v/>
      </c>
      <c r="J10" s="219"/>
      <c r="K10" s="158"/>
      <c r="L10" s="159"/>
      <c r="M10" s="159"/>
      <c r="N10" s="159"/>
      <c r="O10" s="159"/>
      <c r="P10" s="238" t="str">
        <f>+IFERROR(($H10/(E10*Deflactor!$I$13))-1,"na")</f>
        <v>na</v>
      </c>
      <c r="Q10" s="221" t="str">
        <f t="shared" si="4"/>
        <v/>
      </c>
      <c r="R10" s="223" t="str">
        <f t="shared" si="5"/>
        <v/>
      </c>
    </row>
    <row r="11" spans="1:18" x14ac:dyDescent="0.6">
      <c r="A11" s="62" t="s">
        <v>187</v>
      </c>
      <c r="B11" s="209" t="str">
        <f>+IF(COUNTBLANK(B12:B13)&gt;0,"",SUM(B12:B13))</f>
        <v/>
      </c>
      <c r="C11" s="211" t="str">
        <f t="shared" si="2"/>
        <v/>
      </c>
      <c r="D11" s="205" t="str">
        <f>+IF(COUNTBLANK(D12:D13)&gt;0,"",SUM(D12:D13))</f>
        <v/>
      </c>
      <c r="E11" s="209" t="str">
        <f>+IF(COUNTBLANK(E12:E13)&gt;0,"",SUM(E12:E13))</f>
        <v/>
      </c>
      <c r="F11" s="215" t="str">
        <f t="shared" si="3"/>
        <v/>
      </c>
      <c r="G11" s="205" t="str">
        <f>+IF(COUNTBLANK(G12:G13)&gt;0,"",SUM(G12:G13))</f>
        <v/>
      </c>
      <c r="H11" s="209" t="str">
        <f>+IF(COUNTBLANK(H12:H13)&gt;0,"",SUM(H12:H13))</f>
        <v/>
      </c>
      <c r="I11" s="213" t="str">
        <f>IF(COUNTBLANK(H$7:H$13)&gt;0,"",H11/H$6)</f>
        <v/>
      </c>
      <c r="J11" s="155" t="str">
        <f>+IF(COUNTBLANK(J12:J13)&gt;0,"",SUM(J12:J13))</f>
        <v/>
      </c>
      <c r="K11" s="155" t="str">
        <f t="shared" ref="K11" si="8">+IF(COUNTBLANK(K12:K13)&gt;0,"",SUM(K12:K13))</f>
        <v/>
      </c>
      <c r="L11" s="155" t="str">
        <f t="shared" ref="L11" si="9">+IF(COUNTBLANK(L12:L13)&gt;0,"",SUM(L12:L13))</f>
        <v/>
      </c>
      <c r="M11" s="155" t="str">
        <f t="shared" ref="M11" si="10">+IF(COUNTBLANK(M12:M13)&gt;0,"",SUM(M12:M13))</f>
        <v/>
      </c>
      <c r="N11" s="155" t="str">
        <f t="shared" ref="N11" si="11">+IF(COUNTBLANK(N12:N13)&gt;0,"",SUM(N12:N13))</f>
        <v/>
      </c>
      <c r="O11" s="155" t="str">
        <f t="shared" ref="O11" si="12">+IF(COUNTBLANK(O12:O13)&gt;0,"",SUM(O12:O13))</f>
        <v/>
      </c>
      <c r="P11" s="236" t="str">
        <f>+IFERROR(($H11/(E11*Deflactor!$I$13))-1,"na")</f>
        <v>na</v>
      </c>
      <c r="Q11" s="222" t="str">
        <f t="shared" si="4"/>
        <v/>
      </c>
      <c r="R11" s="224" t="str">
        <f t="shared" si="5"/>
        <v/>
      </c>
    </row>
    <row r="12" spans="1:18" ht="65.25" x14ac:dyDescent="0.6">
      <c r="A12" s="203" t="s">
        <v>181</v>
      </c>
      <c r="B12" s="217"/>
      <c r="C12" s="218" t="str">
        <f t="shared" si="2"/>
        <v/>
      </c>
      <c r="D12" s="219"/>
      <c r="E12" s="217"/>
      <c r="F12" s="220" t="str">
        <f t="shared" si="3"/>
        <v/>
      </c>
      <c r="G12" s="219"/>
      <c r="H12" s="217"/>
      <c r="I12" s="157" t="str">
        <f t="shared" si="6"/>
        <v/>
      </c>
      <c r="J12" s="219"/>
      <c r="K12" s="158"/>
      <c r="L12" s="159"/>
      <c r="M12" s="159"/>
      <c r="N12" s="159"/>
      <c r="O12" s="159"/>
      <c r="P12" s="238" t="str">
        <f>+IFERROR(($H12/(E12*Deflactor!$I$13))-1,"na")</f>
        <v>na</v>
      </c>
      <c r="Q12" s="223" t="str">
        <f t="shared" si="4"/>
        <v/>
      </c>
      <c r="R12" s="221" t="str">
        <f t="shared" si="5"/>
        <v/>
      </c>
    </row>
    <row r="13" spans="1:18" ht="87" x14ac:dyDescent="0.6">
      <c r="A13" s="203" t="s">
        <v>194</v>
      </c>
      <c r="B13" s="217"/>
      <c r="C13" s="218" t="str">
        <f t="shared" si="2"/>
        <v/>
      </c>
      <c r="D13" s="219"/>
      <c r="E13" s="217"/>
      <c r="F13" s="220" t="str">
        <f t="shared" si="3"/>
        <v/>
      </c>
      <c r="G13" s="219"/>
      <c r="H13" s="217"/>
      <c r="I13" s="157" t="str">
        <f t="shared" si="6"/>
        <v/>
      </c>
      <c r="J13" s="219"/>
      <c r="K13" s="158"/>
      <c r="L13" s="159"/>
      <c r="M13" s="159"/>
      <c r="N13" s="159"/>
      <c r="O13" s="159"/>
      <c r="P13" s="238" t="str">
        <f>+IFERROR(($H13/(E13*Deflactor!$I$13))-1,"na")</f>
        <v>na</v>
      </c>
      <c r="Q13" s="223" t="str">
        <f t="shared" si="4"/>
        <v/>
      </c>
      <c r="R13" s="221" t="str">
        <f t="shared" si="5"/>
        <v/>
      </c>
    </row>
    <row r="15" spans="1:18" x14ac:dyDescent="0.6">
      <c r="A15" s="228" t="s">
        <v>573</v>
      </c>
      <c r="B15" s="10"/>
      <c r="C15" s="10"/>
      <c r="D15" s="10"/>
    </row>
    <row r="16" spans="1:18" x14ac:dyDescent="0.6">
      <c r="A16" s="228" t="s">
        <v>579</v>
      </c>
      <c r="B16" s="10"/>
      <c r="C16" s="10"/>
      <c r="D16" s="10"/>
    </row>
    <row r="17" spans="1:13" x14ac:dyDescent="0.6">
      <c r="A17" s="228" t="s">
        <v>169</v>
      </c>
      <c r="B17" s="10"/>
      <c r="C17" s="10"/>
      <c r="D17" s="10"/>
    </row>
    <row r="18" spans="1:13" x14ac:dyDescent="0.6">
      <c r="A18" s="228" t="s">
        <v>572</v>
      </c>
      <c r="B18" s="10"/>
      <c r="C18" s="10"/>
      <c r="D18" s="10"/>
    </row>
    <row r="19" spans="1:13" x14ac:dyDescent="0.6">
      <c r="A19" s="230" t="s">
        <v>98</v>
      </c>
      <c r="B19" s="11"/>
      <c r="C19" s="11"/>
      <c r="D19" s="11"/>
    </row>
    <row r="20" spans="1:13" x14ac:dyDescent="0.6">
      <c r="A20" s="230" t="s">
        <v>562</v>
      </c>
      <c r="B20" s="11"/>
      <c r="C20" s="11"/>
      <c r="D20" s="11"/>
    </row>
    <row r="21" spans="1:13" x14ac:dyDescent="0.6">
      <c r="A21" s="230" t="s">
        <v>567</v>
      </c>
      <c r="B21" s="10"/>
      <c r="C21" s="10"/>
      <c r="D21" s="10"/>
    </row>
    <row r="22" spans="1:13" x14ac:dyDescent="0.6">
      <c r="A22" s="230" t="s">
        <v>574</v>
      </c>
    </row>
    <row r="23" spans="1:13" x14ac:dyDescent="0.6">
      <c r="G23" s="21"/>
    </row>
    <row r="24" spans="1:13" x14ac:dyDescent="0.6">
      <c r="E24" s="18"/>
      <c r="F24" s="19"/>
      <c r="G24" s="19"/>
      <c r="H24" s="18"/>
      <c r="I24" s="19"/>
      <c r="L24" s="20"/>
      <c r="M24" s="21"/>
    </row>
    <row r="25" spans="1:13" x14ac:dyDescent="0.6">
      <c r="E25" s="18"/>
      <c r="F25" s="19"/>
      <c r="G25" s="19"/>
      <c r="H25" s="18"/>
      <c r="I25" s="19"/>
    </row>
    <row r="26" spans="1:13" x14ac:dyDescent="0.6">
      <c r="E26" s="18"/>
      <c r="F26" s="19"/>
      <c r="G26" s="19"/>
      <c r="H26" s="18"/>
      <c r="I26" s="19"/>
    </row>
  </sheetData>
  <mergeCells count="6">
    <mergeCell ref="A4:A5"/>
    <mergeCell ref="E4:G4"/>
    <mergeCell ref="K4:O4"/>
    <mergeCell ref="H4:J4"/>
    <mergeCell ref="P4:R4"/>
    <mergeCell ref="B4:D4"/>
  </mergeCells>
  <dataValidations count="1">
    <dataValidation allowBlank="1" showErrorMessage="1" promptTitle="No modificable" prompt="Esta celda no puede ser modificada." sqref="Q6:R13"/>
  </dataValidations>
  <pageMargins left="0.7" right="0.7" top="0.75" bottom="0.75" header="0.3" footer="0.3"/>
  <pageSetup orientation="portrait" verticalDpi="0" r:id="rId1"/>
  <ignoredErrors>
    <ignoredError sqref="L6:O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election activeCell="C14" sqref="C14"/>
    </sheetView>
  </sheetViews>
  <sheetFormatPr baseColWidth="10" defaultColWidth="11.42578125" defaultRowHeight="24" x14ac:dyDescent="0.6"/>
  <cols>
    <col min="1" max="1" width="36.28515625" style="12" customWidth="1"/>
    <col min="2" max="3" width="16.7109375" style="12" customWidth="1"/>
    <col min="4" max="4" width="19.7109375" style="12" customWidth="1"/>
    <col min="5" max="6" width="16.7109375" style="12" customWidth="1"/>
    <col min="7" max="8" width="19.7109375" style="12" customWidth="1"/>
    <col min="9" max="9" width="26.7109375" style="12" customWidth="1"/>
    <col min="10" max="10" width="34" style="12" customWidth="1"/>
    <col min="11" max="16384" width="11.42578125" style="98"/>
  </cols>
  <sheetData>
    <row r="1" spans="1:10" s="96" customFormat="1" ht="37.5" x14ac:dyDescent="0.25">
      <c r="A1" s="8" t="s">
        <v>99</v>
      </c>
      <c r="B1" s="16"/>
      <c r="C1" s="16"/>
      <c r="D1" s="16"/>
      <c r="E1" s="16"/>
      <c r="F1" s="16"/>
      <c r="G1" s="16"/>
      <c r="H1" s="16"/>
      <c r="I1" s="16"/>
      <c r="J1" s="16"/>
    </row>
    <row r="2" spans="1:10" s="96" customFormat="1" x14ac:dyDescent="0.25">
      <c r="A2" s="1" t="s">
        <v>0</v>
      </c>
      <c r="B2" s="15"/>
      <c r="C2" s="15"/>
      <c r="D2" s="15"/>
      <c r="E2" s="15"/>
      <c r="F2" s="16"/>
      <c r="G2" s="16"/>
      <c r="H2" s="16"/>
      <c r="I2" s="16"/>
      <c r="J2" s="16"/>
    </row>
    <row r="3" spans="1:10" s="96" customFormat="1" x14ac:dyDescent="0.25">
      <c r="A3" s="1" t="s">
        <v>1</v>
      </c>
      <c r="B3" s="15"/>
      <c r="C3" s="15"/>
      <c r="D3" s="15"/>
      <c r="E3" s="15"/>
      <c r="F3" s="16"/>
      <c r="G3" s="16"/>
      <c r="H3" s="16"/>
      <c r="I3" s="16"/>
      <c r="J3" s="16"/>
    </row>
    <row r="4" spans="1:10" ht="30" customHeight="1" x14ac:dyDescent="0.6">
      <c r="A4" s="289" t="s">
        <v>100</v>
      </c>
      <c r="B4" s="290" t="s">
        <v>158</v>
      </c>
      <c r="C4" s="291"/>
      <c r="D4" s="292"/>
      <c r="E4" s="290" t="s">
        <v>159</v>
      </c>
      <c r="F4" s="291"/>
      <c r="G4" s="292"/>
      <c r="H4" s="56" t="s">
        <v>4</v>
      </c>
      <c r="I4" s="293" t="s">
        <v>160</v>
      </c>
      <c r="J4" s="293" t="s">
        <v>175</v>
      </c>
    </row>
    <row r="5" spans="1:10" s="102" customFormat="1" ht="44.25" customHeight="1" x14ac:dyDescent="0.6">
      <c r="A5" s="289"/>
      <c r="B5" s="91" t="s">
        <v>101</v>
      </c>
      <c r="C5" s="91" t="s">
        <v>102</v>
      </c>
      <c r="D5" s="91" t="s">
        <v>161</v>
      </c>
      <c r="E5" s="91" t="s">
        <v>101</v>
      </c>
      <c r="F5" s="91" t="s">
        <v>102</v>
      </c>
      <c r="G5" s="91" t="s">
        <v>162</v>
      </c>
      <c r="H5" s="91" t="s">
        <v>162</v>
      </c>
      <c r="I5" s="293"/>
      <c r="J5" s="293"/>
    </row>
    <row r="6" spans="1:10" s="102" customFormat="1" ht="44.25" customHeight="1" x14ac:dyDescent="0.6">
      <c r="A6" s="85" t="s">
        <v>191</v>
      </c>
      <c r="B6" s="191"/>
      <c r="C6" s="191"/>
      <c r="D6" s="193"/>
      <c r="E6" s="191"/>
      <c r="F6" s="191"/>
      <c r="G6" s="193"/>
      <c r="H6" s="195"/>
      <c r="I6" s="192" t="str">
        <f>+IF(OR(H6="",$H$8=""),"",($H$8/(H6*Deflactor!$I7)-1))</f>
        <v/>
      </c>
      <c r="J6" s="160"/>
    </row>
    <row r="7" spans="1:10" ht="48" x14ac:dyDescent="0.6">
      <c r="A7" s="57" t="s">
        <v>170</v>
      </c>
      <c r="B7" s="158"/>
      <c r="C7" s="158"/>
      <c r="D7" s="193"/>
      <c r="E7" s="158"/>
      <c r="F7" s="158"/>
      <c r="G7" s="193"/>
      <c r="H7" s="195"/>
      <c r="I7" s="192" t="str">
        <f>+IF(OR(H7="",$H$8=""),"",($H$8/(H7*Deflactor!$I13)-1))</f>
        <v/>
      </c>
      <c r="J7" s="162"/>
    </row>
    <row r="8" spans="1:10" ht="48" x14ac:dyDescent="0.6">
      <c r="A8" s="58" t="s">
        <v>171</v>
      </c>
      <c r="B8" s="158"/>
      <c r="C8" s="158"/>
      <c r="D8" s="193"/>
      <c r="E8" s="158"/>
      <c r="F8" s="158"/>
      <c r="G8" s="193"/>
      <c r="H8" s="195"/>
      <c r="I8" s="192" t="str">
        <f>+IF(OR(H8="",$H$8=""),"",($H$8/(H8*Deflactor!$I14)-1))</f>
        <v/>
      </c>
      <c r="J8" s="162"/>
    </row>
    <row r="9" spans="1:10" x14ac:dyDescent="0.6">
      <c r="A9" s="59" t="s">
        <v>4</v>
      </c>
      <c r="B9" s="163" t="str">
        <f>+IF(COUNTBLANK(B6:B8)&gt;0,"",SUM(B6:B8))</f>
        <v/>
      </c>
      <c r="C9" s="163" t="str">
        <f t="shared" ref="C9:G9" si="0">+IF(COUNTBLANK(C6:C8)&gt;0,"",SUM(C6:C8))</f>
        <v/>
      </c>
      <c r="D9" s="194" t="str">
        <f t="shared" si="0"/>
        <v/>
      </c>
      <c r="E9" s="163" t="str">
        <f t="shared" si="0"/>
        <v/>
      </c>
      <c r="F9" s="163" t="str">
        <f t="shared" si="0"/>
        <v/>
      </c>
      <c r="G9" s="194" t="str">
        <f t="shared" si="0"/>
        <v/>
      </c>
      <c r="H9" s="194" t="str">
        <f>IF(OR(D9="",G9=""),"",SUM(D9,G9))</f>
        <v/>
      </c>
      <c r="I9" s="164"/>
      <c r="J9" s="164"/>
    </row>
    <row r="10" spans="1:10" x14ac:dyDescent="0.6">
      <c r="A10" s="231" t="s">
        <v>180</v>
      </c>
      <c r="B10" s="231"/>
      <c r="C10" s="232"/>
      <c r="D10" s="231"/>
      <c r="E10" s="231"/>
      <c r="F10" s="231"/>
      <c r="G10" s="231"/>
      <c r="H10" s="231"/>
    </row>
    <row r="11" spans="1:10" x14ac:dyDescent="0.6">
      <c r="A11" s="228" t="s">
        <v>580</v>
      </c>
      <c r="B11" s="231"/>
      <c r="C11" s="231"/>
      <c r="D11" s="231"/>
      <c r="E11" s="231"/>
      <c r="F11" s="231"/>
      <c r="G11" s="231"/>
      <c r="H11" s="231"/>
    </row>
    <row r="12" spans="1:10" x14ac:dyDescent="0.6">
      <c r="A12" s="228" t="s">
        <v>581</v>
      </c>
      <c r="B12" s="231"/>
      <c r="C12" s="231"/>
      <c r="D12" s="231"/>
      <c r="E12" s="231"/>
      <c r="F12" s="231"/>
      <c r="G12" s="231"/>
      <c r="H12" s="231"/>
    </row>
    <row r="13" spans="1:10" x14ac:dyDescent="0.6">
      <c r="A13" s="228" t="s">
        <v>582</v>
      </c>
      <c r="B13" s="231"/>
      <c r="C13" s="231"/>
      <c r="D13" s="231"/>
      <c r="E13" s="231"/>
      <c r="F13" s="231"/>
      <c r="G13" s="231"/>
      <c r="H13" s="231"/>
    </row>
    <row r="14" spans="1:10" x14ac:dyDescent="0.6">
      <c r="A14" s="228" t="s">
        <v>583</v>
      </c>
      <c r="B14" s="231"/>
      <c r="C14" s="231"/>
      <c r="D14" s="231"/>
      <c r="E14" s="231"/>
      <c r="F14" s="231"/>
      <c r="G14" s="231"/>
      <c r="H14" s="231"/>
    </row>
    <row r="15" spans="1:10" x14ac:dyDescent="0.6">
      <c r="A15" s="233" t="s">
        <v>103</v>
      </c>
      <c r="B15" s="231"/>
      <c r="C15" s="231"/>
      <c r="D15" s="231"/>
      <c r="E15" s="231"/>
      <c r="F15" s="231"/>
      <c r="G15" s="231"/>
      <c r="H15" s="231"/>
    </row>
    <row r="16" spans="1:10" x14ac:dyDescent="0.6">
      <c r="A16" s="234" t="s">
        <v>98</v>
      </c>
      <c r="B16" s="231"/>
      <c r="C16" s="231"/>
      <c r="D16" s="231"/>
      <c r="E16" s="231"/>
      <c r="F16" s="231"/>
      <c r="G16" s="231"/>
      <c r="H16" s="231"/>
    </row>
    <row r="17" spans="1:8" x14ac:dyDescent="0.6">
      <c r="A17" s="230" t="s">
        <v>562</v>
      </c>
      <c r="B17" s="231"/>
      <c r="C17" s="231"/>
      <c r="D17" s="231"/>
      <c r="E17" s="231"/>
      <c r="F17" s="231"/>
      <c r="G17" s="231"/>
      <c r="H17" s="231"/>
    </row>
    <row r="18" spans="1:8" x14ac:dyDescent="0.6">
      <c r="A18" s="230" t="s">
        <v>574</v>
      </c>
      <c r="B18" s="231"/>
      <c r="C18" s="231"/>
      <c r="D18" s="231"/>
      <c r="E18" s="231"/>
      <c r="F18" s="231"/>
      <c r="G18" s="231"/>
      <c r="H18" s="231"/>
    </row>
    <row r="19" spans="1:8" x14ac:dyDescent="0.6">
      <c r="D19" s="25"/>
      <c r="G19" s="25"/>
    </row>
    <row r="20" spans="1:8" x14ac:dyDescent="0.6">
      <c r="B20" s="18"/>
      <c r="C20" s="19"/>
      <c r="D20" s="25"/>
      <c r="E20" s="18"/>
      <c r="F20" s="19"/>
      <c r="G20" s="25"/>
    </row>
    <row r="21" spans="1:8" x14ac:dyDescent="0.6">
      <c r="B21" s="18"/>
      <c r="C21" s="19"/>
      <c r="D21" s="25"/>
      <c r="E21" s="18"/>
      <c r="F21" s="19"/>
      <c r="G21" s="25"/>
    </row>
    <row r="22" spans="1:8" x14ac:dyDescent="0.6">
      <c r="B22" s="18"/>
      <c r="C22" s="19"/>
      <c r="D22" s="25"/>
      <c r="E22" s="18"/>
      <c r="F22" s="19"/>
      <c r="G22" s="25"/>
    </row>
    <row r="23" spans="1:8" x14ac:dyDescent="0.6">
      <c r="D23" s="25"/>
      <c r="G23" s="25"/>
    </row>
  </sheetData>
  <mergeCells count="5">
    <mergeCell ref="A4:A5"/>
    <mergeCell ref="I4:I5"/>
    <mergeCell ref="J4:J5"/>
    <mergeCell ref="B4:D4"/>
    <mergeCell ref="E4:G4"/>
  </mergeCells>
  <dataValidations count="1">
    <dataValidation allowBlank="1" showErrorMessage="1" sqref="I6:J8 H6:H9"/>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zoomScale="60" zoomScaleNormal="60" workbookViewId="0">
      <selection activeCell="D50" sqref="D50"/>
    </sheetView>
  </sheetViews>
  <sheetFormatPr baseColWidth="10" defaultColWidth="24.140625" defaultRowHeight="24" x14ac:dyDescent="0.6"/>
  <cols>
    <col min="1" max="2" width="56.85546875" style="12" customWidth="1"/>
    <col min="3" max="3" width="47.85546875" style="12" customWidth="1"/>
    <col min="4" max="4" width="19.7109375" style="12" customWidth="1"/>
    <col min="5" max="5" width="6.7109375" style="98" customWidth="1"/>
    <col min="6" max="16384" width="24.140625" style="98"/>
  </cols>
  <sheetData>
    <row r="1" spans="1:6" s="96" customFormat="1" ht="37.5" x14ac:dyDescent="0.25">
      <c r="A1" s="8" t="s">
        <v>104</v>
      </c>
      <c r="B1" s="16"/>
      <c r="C1" s="16"/>
      <c r="D1" s="16"/>
    </row>
    <row r="2" spans="1:6" s="96" customFormat="1" x14ac:dyDescent="0.25">
      <c r="A2" s="1" t="s">
        <v>0</v>
      </c>
      <c r="B2" s="15"/>
      <c r="C2" s="15"/>
      <c r="D2" s="15"/>
      <c r="E2" s="97"/>
    </row>
    <row r="3" spans="1:6" s="96" customFormat="1" x14ac:dyDescent="0.25">
      <c r="A3" s="1" t="s">
        <v>1</v>
      </c>
      <c r="B3" s="15"/>
      <c r="C3" s="15"/>
      <c r="D3" s="15"/>
      <c r="E3" s="97"/>
    </row>
    <row r="4" spans="1:6" ht="24.75" thickBot="1" x14ac:dyDescent="0.65"/>
    <row r="5" spans="1:6" ht="48" x14ac:dyDescent="0.6">
      <c r="A5" s="70" t="s">
        <v>105</v>
      </c>
      <c r="B5" s="71" t="s">
        <v>106</v>
      </c>
      <c r="C5" s="71" t="s">
        <v>107</v>
      </c>
      <c r="D5" s="72" t="s">
        <v>163</v>
      </c>
      <c r="F5" s="99"/>
    </row>
    <row r="6" spans="1:6" ht="33" customHeight="1" x14ac:dyDescent="0.6">
      <c r="A6" s="297" t="s">
        <v>108</v>
      </c>
      <c r="B6" s="26" t="s">
        <v>109</v>
      </c>
      <c r="C6" s="27" t="s">
        <v>110</v>
      </c>
      <c r="D6" s="134"/>
      <c r="F6" s="99"/>
    </row>
    <row r="7" spans="1:6" ht="48" x14ac:dyDescent="0.6">
      <c r="A7" s="298"/>
      <c r="B7" s="28" t="s">
        <v>111</v>
      </c>
      <c r="C7" s="29" t="s">
        <v>112</v>
      </c>
      <c r="D7" s="135"/>
    </row>
    <row r="8" spans="1:6" ht="45.75" customHeight="1" thickBot="1" x14ac:dyDescent="0.65">
      <c r="A8" s="299"/>
      <c r="B8" s="42" t="s">
        <v>113</v>
      </c>
      <c r="C8" s="43"/>
      <c r="D8" s="137" t="str">
        <f>IFERROR(D6/(D7*Deflactor!$I$7)-1,"")</f>
        <v/>
      </c>
    </row>
    <row r="9" spans="1:6" ht="35.25" customHeight="1" thickBot="1" x14ac:dyDescent="0.65">
      <c r="A9" s="66" t="s">
        <v>114</v>
      </c>
      <c r="B9" s="67"/>
      <c r="C9" s="68"/>
      <c r="D9" s="69"/>
    </row>
    <row r="10" spans="1:6" ht="48" x14ac:dyDescent="0.6">
      <c r="A10" s="300" t="s">
        <v>115</v>
      </c>
      <c r="B10" s="31" t="s">
        <v>116</v>
      </c>
      <c r="C10" s="32" t="s">
        <v>117</v>
      </c>
      <c r="D10" s="33"/>
    </row>
    <row r="11" spans="1:6" ht="48" x14ac:dyDescent="0.6">
      <c r="A11" s="301"/>
      <c r="B11" s="34" t="s">
        <v>118</v>
      </c>
      <c r="C11" s="35" t="s">
        <v>119</v>
      </c>
      <c r="D11" s="36"/>
    </row>
    <row r="12" spans="1:6" ht="57.75" customHeight="1" thickBot="1" x14ac:dyDescent="0.65">
      <c r="A12" s="302"/>
      <c r="B12" s="40" t="s">
        <v>113</v>
      </c>
      <c r="C12" s="41"/>
      <c r="D12" s="138" t="str">
        <f>IFERROR(D10/(D11*Deflactor!$I$7)-1,"")</f>
        <v/>
      </c>
    </row>
    <row r="13" spans="1:6" ht="47.25" customHeight="1" thickBot="1" x14ac:dyDescent="0.65">
      <c r="A13" s="77" t="s">
        <v>120</v>
      </c>
      <c r="B13" s="78"/>
      <c r="C13" s="79"/>
      <c r="D13" s="80"/>
    </row>
    <row r="14" spans="1:6" ht="72" x14ac:dyDescent="0.6">
      <c r="A14" s="303" t="s">
        <v>121</v>
      </c>
      <c r="B14" s="37" t="s">
        <v>122</v>
      </c>
      <c r="C14" s="38" t="s">
        <v>123</v>
      </c>
      <c r="D14" s="39"/>
    </row>
    <row r="15" spans="1:6" ht="72" x14ac:dyDescent="0.6">
      <c r="A15" s="298"/>
      <c r="B15" s="28" t="s">
        <v>124</v>
      </c>
      <c r="C15" s="29" t="s">
        <v>125</v>
      </c>
      <c r="D15" s="30"/>
    </row>
    <row r="16" spans="1:6" ht="57" customHeight="1" thickBot="1" x14ac:dyDescent="0.65">
      <c r="A16" s="299"/>
      <c r="B16" s="42" t="s">
        <v>126</v>
      </c>
      <c r="C16" s="43"/>
      <c r="D16" s="137" t="str">
        <f>IFERROR(D14/(D15*Deflactor!$I$7)-1,"")</f>
        <v/>
      </c>
    </row>
    <row r="17" spans="1:4" ht="45.75" customHeight="1" thickBot="1" x14ac:dyDescent="0.65">
      <c r="A17" s="66" t="s">
        <v>127</v>
      </c>
      <c r="B17" s="67"/>
      <c r="C17" s="68"/>
      <c r="D17" s="69"/>
    </row>
    <row r="18" spans="1:4" ht="96" x14ac:dyDescent="0.6">
      <c r="A18" s="300" t="s">
        <v>128</v>
      </c>
      <c r="B18" s="31" t="s">
        <v>129</v>
      </c>
      <c r="C18" s="32" t="s">
        <v>130</v>
      </c>
      <c r="D18" s="33"/>
    </row>
    <row r="19" spans="1:4" ht="96" x14ac:dyDescent="0.6">
      <c r="A19" s="301"/>
      <c r="B19" s="34" t="s">
        <v>131</v>
      </c>
      <c r="C19" s="35" t="s">
        <v>132</v>
      </c>
      <c r="D19" s="36"/>
    </row>
    <row r="20" spans="1:4" ht="52.5" customHeight="1" thickBot="1" x14ac:dyDescent="0.65">
      <c r="A20" s="302"/>
      <c r="B20" s="40" t="s">
        <v>126</v>
      </c>
      <c r="C20" s="41"/>
      <c r="D20" s="138" t="str">
        <f>+IFERROR(D18/(D19*Deflactor!$I$7)-1,"")</f>
        <v/>
      </c>
    </row>
    <row r="21" spans="1:4" ht="39.75" customHeight="1" thickBot="1" x14ac:dyDescent="0.65">
      <c r="A21" s="81" t="s">
        <v>133</v>
      </c>
      <c r="B21" s="75"/>
      <c r="C21" s="76"/>
      <c r="D21" s="82"/>
    </row>
    <row r="22" spans="1:4" ht="72" x14ac:dyDescent="0.6">
      <c r="A22" s="303" t="s">
        <v>134</v>
      </c>
      <c r="B22" s="37" t="s">
        <v>135</v>
      </c>
      <c r="C22" s="38" t="s">
        <v>136</v>
      </c>
      <c r="D22" s="39"/>
    </row>
    <row r="23" spans="1:4" ht="48" x14ac:dyDescent="0.6">
      <c r="A23" s="298"/>
      <c r="B23" s="28" t="s">
        <v>137</v>
      </c>
      <c r="C23" s="29" t="s">
        <v>138</v>
      </c>
      <c r="D23" s="30"/>
    </row>
    <row r="24" spans="1:4" ht="47.25" customHeight="1" thickBot="1" x14ac:dyDescent="0.65">
      <c r="A24" s="299"/>
      <c r="B24" s="42" t="s">
        <v>126</v>
      </c>
      <c r="C24" s="43"/>
      <c r="D24" s="137" t="str">
        <f>+IFERROR(D22/D23,"")</f>
        <v/>
      </c>
    </row>
    <row r="25" spans="1:4" ht="47.25" customHeight="1" thickBot="1" x14ac:dyDescent="0.65">
      <c r="A25" s="73"/>
      <c r="B25" s="74"/>
      <c r="C25" s="73"/>
      <c r="D25" s="103"/>
    </row>
    <row r="26" spans="1:4" ht="47.25" customHeight="1" x14ac:dyDescent="0.6">
      <c r="A26" s="294" t="s">
        <v>195</v>
      </c>
      <c r="B26" s="37" t="s">
        <v>139</v>
      </c>
      <c r="C26" s="38" t="s">
        <v>140</v>
      </c>
      <c r="D26" s="33"/>
    </row>
    <row r="27" spans="1:4" ht="47.25" customHeight="1" x14ac:dyDescent="0.6">
      <c r="A27" s="295"/>
      <c r="B27" s="28" t="s">
        <v>141</v>
      </c>
      <c r="C27" s="29" t="s">
        <v>138</v>
      </c>
      <c r="D27" s="36"/>
    </row>
    <row r="28" spans="1:4" ht="47.25" customHeight="1" thickBot="1" x14ac:dyDescent="0.65">
      <c r="A28" s="296"/>
      <c r="B28" s="42" t="s">
        <v>126</v>
      </c>
      <c r="C28" s="43"/>
      <c r="D28" s="138" t="str">
        <f>+IFERROR(D26/D27,"")</f>
        <v/>
      </c>
    </row>
    <row r="29" spans="1:4" ht="66" customHeight="1" x14ac:dyDescent="0.6">
      <c r="A29" s="304" t="s">
        <v>196</v>
      </c>
      <c r="B29" s="44" t="s">
        <v>183</v>
      </c>
      <c r="C29" s="38" t="s">
        <v>184</v>
      </c>
      <c r="D29" s="54"/>
    </row>
    <row r="30" spans="1:4" ht="48" x14ac:dyDescent="0.6">
      <c r="A30" s="305"/>
      <c r="B30" s="46" t="s">
        <v>137</v>
      </c>
      <c r="C30" s="47" t="s">
        <v>138</v>
      </c>
      <c r="D30" s="48"/>
    </row>
    <row r="31" spans="1:4" ht="60" customHeight="1" thickBot="1" x14ac:dyDescent="0.65">
      <c r="A31" s="306"/>
      <c r="B31" s="49" t="s">
        <v>126</v>
      </c>
      <c r="C31" s="50"/>
      <c r="D31" s="137" t="str">
        <f>+IFERROR(D29/D30,"")</f>
        <v/>
      </c>
    </row>
    <row r="32" spans="1:4" ht="82.5" customHeight="1" x14ac:dyDescent="0.6">
      <c r="A32" s="304" t="s">
        <v>197</v>
      </c>
      <c r="B32" s="51" t="s">
        <v>165</v>
      </c>
      <c r="C32" s="38" t="s">
        <v>185</v>
      </c>
      <c r="D32" s="53"/>
    </row>
    <row r="33" spans="1:4" ht="48" x14ac:dyDescent="0.6">
      <c r="A33" s="305"/>
      <c r="B33" s="46" t="s">
        <v>137</v>
      </c>
      <c r="C33" s="47" t="s">
        <v>138</v>
      </c>
      <c r="D33" s="53"/>
    </row>
    <row r="34" spans="1:4" ht="63.75" customHeight="1" thickBot="1" x14ac:dyDescent="0.65">
      <c r="A34" s="306"/>
      <c r="B34" s="49" t="s">
        <v>126</v>
      </c>
      <c r="C34" s="50"/>
      <c r="D34" s="139" t="str">
        <f>+IFERROR(D32/D33,"")</f>
        <v/>
      </c>
    </row>
    <row r="35" spans="1:4" ht="63.75" customHeight="1" x14ac:dyDescent="0.6">
      <c r="A35" s="86" t="s">
        <v>168</v>
      </c>
      <c r="B35" s="87"/>
      <c r="C35" s="88"/>
      <c r="D35" s="104"/>
    </row>
    <row r="36" spans="1:4" ht="63.75" customHeight="1" thickBot="1" x14ac:dyDescent="0.65">
      <c r="A36" s="95"/>
      <c r="B36" s="90"/>
      <c r="C36" s="89"/>
      <c r="D36" s="105"/>
    </row>
    <row r="37" spans="1:4" ht="72" x14ac:dyDescent="0.6">
      <c r="A37" s="294" t="s">
        <v>198</v>
      </c>
      <c r="B37" s="31" t="s">
        <v>172</v>
      </c>
      <c r="C37" s="32" t="s">
        <v>173</v>
      </c>
      <c r="D37" s="39"/>
    </row>
    <row r="38" spans="1:4" ht="48" x14ac:dyDescent="0.6">
      <c r="A38" s="295"/>
      <c r="B38" s="34" t="s">
        <v>137</v>
      </c>
      <c r="C38" s="35" t="s">
        <v>138</v>
      </c>
      <c r="D38" s="30"/>
    </row>
    <row r="39" spans="1:4" ht="68.25" customHeight="1" thickBot="1" x14ac:dyDescent="0.65">
      <c r="A39" s="296"/>
      <c r="B39" s="40" t="s">
        <v>126</v>
      </c>
      <c r="C39" s="41"/>
      <c r="D39" s="137" t="str">
        <f>+IFERROR(D37/D38,"")</f>
        <v/>
      </c>
    </row>
    <row r="40" spans="1:4" ht="82.5" customHeight="1" x14ac:dyDescent="0.6">
      <c r="A40" s="304" t="s">
        <v>199</v>
      </c>
      <c r="B40" s="44" t="s">
        <v>164</v>
      </c>
      <c r="C40" s="45" t="s">
        <v>166</v>
      </c>
      <c r="D40" s="54"/>
    </row>
    <row r="41" spans="1:4" ht="48" x14ac:dyDescent="0.6">
      <c r="A41" s="305"/>
      <c r="B41" s="46" t="s">
        <v>137</v>
      </c>
      <c r="C41" s="47" t="s">
        <v>138</v>
      </c>
      <c r="D41" s="48"/>
    </row>
    <row r="42" spans="1:4" ht="60" customHeight="1" thickBot="1" x14ac:dyDescent="0.65">
      <c r="A42" s="306"/>
      <c r="B42" s="49" t="s">
        <v>126</v>
      </c>
      <c r="C42" s="50"/>
      <c r="D42" s="137" t="str">
        <f>+IFERROR(D40/D41,"")</f>
        <v/>
      </c>
    </row>
    <row r="43" spans="1:4" ht="82.5" customHeight="1" x14ac:dyDescent="0.6">
      <c r="A43" s="304" t="s">
        <v>200</v>
      </c>
      <c r="B43" s="51" t="s">
        <v>165</v>
      </c>
      <c r="C43" s="52" t="s">
        <v>167</v>
      </c>
      <c r="D43" s="53"/>
    </row>
    <row r="44" spans="1:4" ht="48" x14ac:dyDescent="0.6">
      <c r="A44" s="305"/>
      <c r="B44" s="46" t="s">
        <v>137</v>
      </c>
      <c r="C44" s="47" t="s">
        <v>138</v>
      </c>
      <c r="D44" s="53"/>
    </row>
    <row r="45" spans="1:4" ht="72" customHeight="1" thickBot="1" x14ac:dyDescent="0.65">
      <c r="A45" s="306"/>
      <c r="B45" s="49" t="s">
        <v>126</v>
      </c>
      <c r="C45" s="50"/>
      <c r="D45" s="139" t="str">
        <f>+IFERROR(D43/D44,"")</f>
        <v/>
      </c>
    </row>
    <row r="46" spans="1:4" ht="72" customHeight="1" thickBot="1" x14ac:dyDescent="0.65">
      <c r="A46" s="111"/>
      <c r="B46" s="90"/>
      <c r="C46" s="89"/>
      <c r="D46" s="105"/>
    </row>
    <row r="47" spans="1:4" ht="99.75" customHeight="1" x14ac:dyDescent="0.6">
      <c r="A47" s="294" t="s">
        <v>547</v>
      </c>
      <c r="B47" s="112" t="s">
        <v>543</v>
      </c>
      <c r="C47" s="45" t="s">
        <v>544</v>
      </c>
      <c r="D47" s="55"/>
    </row>
    <row r="48" spans="1:4" ht="69" customHeight="1" x14ac:dyDescent="0.6">
      <c r="A48" s="295"/>
      <c r="B48" s="113" t="s">
        <v>545</v>
      </c>
      <c r="C48" s="52" t="s">
        <v>546</v>
      </c>
      <c r="D48" s="83"/>
    </row>
    <row r="49" spans="1:4" ht="59.25" customHeight="1" thickBot="1" x14ac:dyDescent="0.65">
      <c r="A49" s="296"/>
      <c r="B49" s="49" t="s">
        <v>126</v>
      </c>
      <c r="C49" s="114"/>
      <c r="D49" s="140" t="str">
        <f>+IFERROR((D47/D48),"")</f>
        <v/>
      </c>
    </row>
  </sheetData>
  <dataConsolidate/>
  <mergeCells count="12">
    <mergeCell ref="A47:A49"/>
    <mergeCell ref="A37:A39"/>
    <mergeCell ref="A6:A8"/>
    <mergeCell ref="A10:A12"/>
    <mergeCell ref="A14:A16"/>
    <mergeCell ref="A18:A20"/>
    <mergeCell ref="A22:A24"/>
    <mergeCell ref="A29:A31"/>
    <mergeCell ref="A32:A34"/>
    <mergeCell ref="A26:A28"/>
    <mergeCell ref="A40:A42"/>
    <mergeCell ref="A43:A45"/>
  </mergeCells>
  <dataValidations xWindow="1613" yWindow="523" count="4">
    <dataValidation allowBlank="1" showInputMessage="1" showErrorMessage="1" promptTitle="No modificable" prompt="Esta celda no puede ser modificada." sqref="D35:D36 D25"/>
    <dataValidation allowBlank="1" promptTitle="No modificable" prompt="Esta celda no puede ser modificada." sqref="D16"/>
    <dataValidation allowBlank="1" showErrorMessage="1" sqref="D8"/>
    <dataValidation allowBlank="1" showErrorMessage="1" promptTitle="No modificable" prompt="Esta celda no puede ser modificada." sqref="D20 D24 D28 D31 D34 D39 D42 D45:D46 D49"/>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xWindow="1613" yWindow="523" count="2">
        <x14:dataValidation type="list" allowBlank="1" showInputMessage="1" showErrorMessage="1">
          <x14:formula1>
            <xm:f>Dependencias!$A$2:$A$30</xm:f>
          </x14:formula1>
          <xm:sqref>B2</xm:sqref>
        </x14:dataValidation>
        <x14:dataValidation type="list" allowBlank="1" showInputMessage="1" showErrorMessage="1">
          <x14:formula1>
            <xm:f>Dependencias!$AF$2:$AF$266</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9"/>
  <sheetViews>
    <sheetView zoomScale="160" zoomScaleNormal="160" workbookViewId="0">
      <selection activeCell="I8" sqref="I8"/>
    </sheetView>
  </sheetViews>
  <sheetFormatPr baseColWidth="10" defaultRowHeight="15" x14ac:dyDescent="0.25"/>
  <cols>
    <col min="2" max="2" width="11.42578125" bestFit="1" customWidth="1"/>
    <col min="3" max="4" width="14.42578125" bestFit="1" customWidth="1"/>
    <col min="5" max="8" width="11.42578125" bestFit="1" customWidth="1"/>
    <col min="9" max="9" width="12" customWidth="1"/>
  </cols>
  <sheetData>
    <row r="3" spans="2:9" ht="18.75" x14ac:dyDescent="0.35">
      <c r="B3" s="115" t="s">
        <v>548</v>
      </c>
      <c r="C3" s="116"/>
      <c r="D3" s="117"/>
      <c r="E3" s="117"/>
      <c r="F3" s="117"/>
      <c r="G3" s="116"/>
      <c r="H3" s="116"/>
      <c r="I3" s="116"/>
    </row>
    <row r="4" spans="2:9" ht="26.25" customHeight="1" x14ac:dyDescent="0.25">
      <c r="B4" s="311" t="s">
        <v>549</v>
      </c>
      <c r="C4" s="313" t="s">
        <v>550</v>
      </c>
      <c r="D4" s="313" t="s">
        <v>551</v>
      </c>
      <c r="E4" s="313" t="s">
        <v>552</v>
      </c>
      <c r="F4" s="311" t="s">
        <v>553</v>
      </c>
      <c r="G4" s="309" t="s">
        <v>554</v>
      </c>
      <c r="H4" s="310"/>
      <c r="I4" s="307" t="s">
        <v>561</v>
      </c>
    </row>
    <row r="5" spans="2:9" ht="26.25" customHeight="1" x14ac:dyDescent="0.25">
      <c r="B5" s="312"/>
      <c r="C5" s="314"/>
      <c r="D5" s="314"/>
      <c r="E5" s="312"/>
      <c r="F5" s="312"/>
      <c r="G5" s="118" t="s">
        <v>555</v>
      </c>
      <c r="H5" s="118" t="s">
        <v>556</v>
      </c>
      <c r="I5" s="308"/>
    </row>
    <row r="6" spans="2:9" ht="18" x14ac:dyDescent="0.45">
      <c r="B6" s="119">
        <v>2017</v>
      </c>
      <c r="C6" s="120">
        <v>22536210.250000004</v>
      </c>
      <c r="D6" s="120">
        <v>23709107.324999999</v>
      </c>
      <c r="E6" s="120">
        <f t="shared" ref="E6:E14" si="0">C6/D6*100</f>
        <v>95.052968216297046</v>
      </c>
      <c r="F6" s="121"/>
      <c r="G6" s="122"/>
      <c r="H6" s="123"/>
      <c r="I6" s="136">
        <f t="shared" ref="I6:I14" si="1">+$E$14/E6</f>
        <v>1.4540837986563251</v>
      </c>
    </row>
    <row r="7" spans="2:9" ht="18" x14ac:dyDescent="0.45">
      <c r="B7" s="119">
        <v>2018</v>
      </c>
      <c r="C7" s="120">
        <v>24176670.375</v>
      </c>
      <c r="D7" s="120">
        <v>24176670.375</v>
      </c>
      <c r="E7" s="120">
        <f t="shared" si="0"/>
        <v>100</v>
      </c>
      <c r="F7" s="124">
        <f t="shared" ref="F7:F13" si="2">E7/E6</f>
        <v>1.0520450005563822</v>
      </c>
      <c r="G7" s="120">
        <f t="shared" ref="G7:H14" si="3">((C7/C6)-1)*100</f>
        <v>7.2792191180413468</v>
      </c>
      <c r="H7" s="120">
        <f t="shared" si="3"/>
        <v>1.9720820509635084</v>
      </c>
      <c r="I7" s="136">
        <f t="shared" si="1"/>
        <v>1.3821498109751216</v>
      </c>
    </row>
    <row r="8" spans="2:9" ht="18" x14ac:dyDescent="0.45">
      <c r="B8" s="119">
        <v>2019</v>
      </c>
      <c r="C8" s="120">
        <v>25121823.300000001</v>
      </c>
      <c r="D8" s="120">
        <v>24081730.875</v>
      </c>
      <c r="E8" s="120">
        <f t="shared" si="0"/>
        <v>104.31901025054538</v>
      </c>
      <c r="F8" s="124">
        <f t="shared" si="2"/>
        <v>1.0431901025054537</v>
      </c>
      <c r="G8" s="120">
        <f t="shared" si="3"/>
        <v>3.9093593548652716</v>
      </c>
      <c r="H8" s="120">
        <f t="shared" si="3"/>
        <v>-0.39269055054897972</v>
      </c>
      <c r="I8" s="136">
        <f t="shared" si="1"/>
        <v>1.324926116204113</v>
      </c>
    </row>
    <row r="9" spans="2:9" ht="18" x14ac:dyDescent="0.45">
      <c r="B9" s="119">
        <v>2020</v>
      </c>
      <c r="C9" s="120">
        <v>24086758.100000001</v>
      </c>
      <c r="D9" s="120">
        <v>22069934.774999999</v>
      </c>
      <c r="E9" s="120">
        <f t="shared" si="0"/>
        <v>109.13832934062218</v>
      </c>
      <c r="F9" s="124">
        <f t="shared" si="2"/>
        <v>1.0461978989112544</v>
      </c>
      <c r="G9" s="120">
        <f t="shared" si="3"/>
        <v>-4.1201834263359327</v>
      </c>
      <c r="H9" s="120">
        <f t="shared" si="3"/>
        <v>-8.3540344771833261</v>
      </c>
      <c r="I9" s="136">
        <f t="shared" si="1"/>
        <v>1.2664201654227394</v>
      </c>
    </row>
    <row r="10" spans="2:9" ht="18" x14ac:dyDescent="0.45">
      <c r="B10" s="119">
        <v>2021</v>
      </c>
      <c r="C10" s="125">
        <v>26690033.400000002</v>
      </c>
      <c r="D10" s="125">
        <v>23404831.125</v>
      </c>
      <c r="E10" s="120">
        <f t="shared" si="0"/>
        <v>114.03642802400269</v>
      </c>
      <c r="F10" s="124">
        <f t="shared" si="2"/>
        <v>1.0448797293579002</v>
      </c>
      <c r="G10" s="120">
        <f t="shared" si="3"/>
        <v>10.807910675202081</v>
      </c>
      <c r="H10" s="120">
        <f t="shared" si="3"/>
        <v>6.0484834396163256</v>
      </c>
      <c r="I10" s="136">
        <f t="shared" si="1"/>
        <v>1.2120248195464374</v>
      </c>
    </row>
    <row r="11" spans="2:9" ht="18" x14ac:dyDescent="0.45">
      <c r="B11" s="126">
        <v>2022</v>
      </c>
      <c r="C11" s="127">
        <v>29525508.625</v>
      </c>
      <c r="D11" s="127">
        <v>24273093.5</v>
      </c>
      <c r="E11" s="120">
        <f t="shared" si="0"/>
        <v>121.63883694923352</v>
      </c>
      <c r="F11" s="124">
        <f t="shared" si="2"/>
        <v>1.0666664947066797</v>
      </c>
      <c r="G11" s="120">
        <f t="shared" si="3"/>
        <v>10.623723029885745</v>
      </c>
      <c r="H11" s="120">
        <f t="shared" si="3"/>
        <v>3.7097570598258356</v>
      </c>
      <c r="I11" s="136">
        <f t="shared" si="1"/>
        <v>1.1362734515062549</v>
      </c>
    </row>
    <row r="12" spans="2:9" ht="18" x14ac:dyDescent="0.45">
      <c r="B12" s="126" t="s">
        <v>560</v>
      </c>
      <c r="C12" s="127">
        <v>31866425.549999997</v>
      </c>
      <c r="D12" s="127">
        <v>25027209.075000003</v>
      </c>
      <c r="E12" s="120">
        <f t="shared" si="0"/>
        <v>127.32712406926659</v>
      </c>
      <c r="F12" s="124">
        <f t="shared" si="2"/>
        <v>1.0467637414389872</v>
      </c>
      <c r="G12" s="120">
        <f t="shared" si="3"/>
        <v>7.9284558810881256</v>
      </c>
      <c r="H12" s="120">
        <f t="shared" si="3"/>
        <v>3.1067963174945312</v>
      </c>
      <c r="I12" s="136">
        <f t="shared" si="1"/>
        <v>1.0855109004293737</v>
      </c>
    </row>
    <row r="13" spans="2:9" ht="18" x14ac:dyDescent="0.45">
      <c r="B13" s="126">
        <v>2024</v>
      </c>
      <c r="C13" s="127">
        <v>33506846.924999997</v>
      </c>
      <c r="D13" s="127">
        <v>25365220.674999997</v>
      </c>
      <c r="E13" s="120">
        <f t="shared" si="0"/>
        <v>132.09759676179124</v>
      </c>
      <c r="F13" s="124">
        <f t="shared" si="2"/>
        <v>1.0374662722290773</v>
      </c>
      <c r="G13" s="120">
        <f t="shared" si="3"/>
        <v>5.1478047715960429</v>
      </c>
      <c r="H13" s="120">
        <f t="shared" si="3"/>
        <v>1.3505764825277211</v>
      </c>
      <c r="I13" s="136">
        <f t="shared" si="1"/>
        <v>1.0463095808378124</v>
      </c>
    </row>
    <row r="14" spans="2:9" ht="18" x14ac:dyDescent="0.45">
      <c r="B14" s="126">
        <v>2025</v>
      </c>
      <c r="C14" s="127">
        <v>35255452.916000001</v>
      </c>
      <c r="D14" s="127">
        <v>25507692.897</v>
      </c>
      <c r="E14" s="120">
        <f t="shared" si="0"/>
        <v>138.21498109751215</v>
      </c>
      <c r="F14" s="124">
        <f>E14/E13</f>
        <v>1.0463095808378124</v>
      </c>
      <c r="G14" s="120">
        <f t="shared" si="3"/>
        <v>5.2186527574916042</v>
      </c>
      <c r="H14" s="120">
        <f t="shared" si="3"/>
        <v>0.56168335306627792</v>
      </c>
      <c r="I14" s="136">
        <f t="shared" si="1"/>
        <v>1</v>
      </c>
    </row>
    <row r="15" spans="2:9" ht="21.75" x14ac:dyDescent="0.55000000000000004">
      <c r="B15" s="128" t="s">
        <v>557</v>
      </c>
      <c r="C15" s="129"/>
      <c r="D15" s="129"/>
      <c r="E15" s="129"/>
      <c r="F15" s="130"/>
      <c r="G15" s="129"/>
      <c r="H15" s="129"/>
      <c r="I15" s="116"/>
    </row>
    <row r="16" spans="2:9" ht="21.75" x14ac:dyDescent="0.55000000000000004">
      <c r="B16" s="128" t="s">
        <v>558</v>
      </c>
      <c r="C16" s="93"/>
      <c r="D16" s="93"/>
      <c r="E16" s="131"/>
      <c r="F16" s="132"/>
      <c r="G16" s="131"/>
      <c r="H16" s="131"/>
      <c r="I16" s="116"/>
    </row>
    <row r="17" spans="2:8" ht="21.75" x14ac:dyDescent="0.55000000000000004">
      <c r="B17" s="93"/>
      <c r="C17" s="93"/>
      <c r="D17" s="93"/>
      <c r="E17" s="93"/>
      <c r="F17" s="133"/>
      <c r="G17" s="93"/>
      <c r="H17" s="93"/>
    </row>
    <row r="18" spans="2:8" ht="21.75" x14ac:dyDescent="0.55000000000000004">
      <c r="B18" s="93" t="s">
        <v>559</v>
      </c>
      <c r="C18" s="93"/>
      <c r="D18" s="93"/>
      <c r="E18" s="93"/>
      <c r="F18" s="93"/>
      <c r="G18" s="93"/>
      <c r="H18" s="93"/>
    </row>
    <row r="19" spans="2:8" ht="21.75" x14ac:dyDescent="0.55000000000000004">
      <c r="B19" s="93"/>
      <c r="C19" s="93"/>
      <c r="D19" s="93"/>
      <c r="E19" s="93"/>
      <c r="F19" s="93"/>
      <c r="G19" s="93"/>
      <c r="H19" s="93"/>
    </row>
  </sheetData>
  <mergeCells count="7">
    <mergeCell ref="I4:I5"/>
    <mergeCell ref="G4:H4"/>
    <mergeCell ref="B4:B5"/>
    <mergeCell ref="C4:C5"/>
    <mergeCell ref="D4:D5"/>
    <mergeCell ref="E4:E5"/>
    <mergeCell ref="F4:F5"/>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266"/>
  <sheetViews>
    <sheetView zoomScale="85" zoomScaleNormal="85" workbookViewId="0">
      <pane xSplit="1" ySplit="1" topLeftCell="AD227" activePane="bottomRight" state="frozen"/>
      <selection activeCell="C39" sqref="C39"/>
      <selection pane="topRight" activeCell="C39" sqref="C39"/>
      <selection pane="bottomLeft" activeCell="C39" sqref="C39"/>
      <selection pane="bottomRight" activeCell="AE23" sqref="AE23"/>
    </sheetView>
  </sheetViews>
  <sheetFormatPr baseColWidth="10" defaultColWidth="94.42578125" defaultRowHeight="15" x14ac:dyDescent="0.25"/>
  <cols>
    <col min="1" max="1" width="106.85546875" bestFit="1" customWidth="1"/>
    <col min="2" max="2" width="43.85546875" bestFit="1" customWidth="1"/>
    <col min="3" max="3" width="91.42578125" bestFit="1" customWidth="1"/>
    <col min="4" max="4" width="64.28515625" bestFit="1" customWidth="1"/>
    <col min="5" max="5" width="85" bestFit="1" customWidth="1"/>
    <col min="6" max="6" width="71.28515625" bestFit="1" customWidth="1"/>
    <col min="7" max="7" width="59.28515625" bestFit="1" customWidth="1"/>
    <col min="8" max="8" width="44" bestFit="1" customWidth="1"/>
    <col min="9" max="9" width="104.140625" bestFit="1" customWidth="1"/>
    <col min="10" max="10" width="69.42578125" bestFit="1" customWidth="1"/>
    <col min="11" max="11" width="87" bestFit="1" customWidth="1"/>
    <col min="12" max="12" width="64" bestFit="1" customWidth="1"/>
    <col min="13" max="13" width="54.140625" bestFit="1" customWidth="1"/>
    <col min="14" max="14" width="97.28515625" bestFit="1" customWidth="1"/>
    <col min="15" max="15" width="54.7109375" bestFit="1" customWidth="1"/>
    <col min="16" max="16" width="81.140625" bestFit="1" customWidth="1"/>
    <col min="17" max="17" width="38.140625" bestFit="1" customWidth="1"/>
    <col min="18" max="18" width="94.28515625" bestFit="1" customWidth="1"/>
    <col min="19" max="19" width="30.85546875" bestFit="1" customWidth="1"/>
    <col min="20" max="20" width="24.42578125" bestFit="1" customWidth="1"/>
    <col min="21" max="21" width="62.85546875" bestFit="1" customWidth="1"/>
    <col min="22" max="22" width="40.42578125" bestFit="1" customWidth="1"/>
    <col min="23" max="23" width="91" bestFit="1" customWidth="1"/>
    <col min="24" max="24" width="33.28515625" bestFit="1" customWidth="1"/>
    <col min="25" max="25" width="37" bestFit="1" customWidth="1"/>
    <col min="26" max="26" width="90.7109375" bestFit="1" customWidth="1"/>
    <col min="27" max="27" width="70.42578125" bestFit="1" customWidth="1"/>
    <col min="28" max="28" width="37.140625" bestFit="1" customWidth="1"/>
    <col min="29" max="29" width="70.7109375" bestFit="1" customWidth="1"/>
    <col min="30" max="30" width="23.140625" bestFit="1" customWidth="1"/>
    <col min="31" max="31" width="33.7109375" bestFit="1" customWidth="1"/>
  </cols>
  <sheetData>
    <row r="1" spans="1:32" s="107" customFormat="1" x14ac:dyDescent="0.25">
      <c r="A1" s="106" t="s">
        <v>0</v>
      </c>
      <c r="B1" s="107" t="s">
        <v>201</v>
      </c>
      <c r="C1" s="107" t="s">
        <v>202</v>
      </c>
      <c r="D1" s="107" t="s">
        <v>203</v>
      </c>
      <c r="E1" s="107" t="s">
        <v>204</v>
      </c>
      <c r="F1" s="107" t="s">
        <v>205</v>
      </c>
      <c r="G1" s="107" t="s">
        <v>206</v>
      </c>
      <c r="H1" s="107" t="s">
        <v>207</v>
      </c>
      <c r="I1" s="107" t="s">
        <v>208</v>
      </c>
      <c r="J1" s="107" t="s">
        <v>209</v>
      </c>
      <c r="K1" s="107" t="s">
        <v>210</v>
      </c>
      <c r="L1" s="107" t="s">
        <v>211</v>
      </c>
      <c r="M1" s="107" t="s">
        <v>212</v>
      </c>
      <c r="N1" s="107" t="s">
        <v>213</v>
      </c>
      <c r="O1" s="107" t="s">
        <v>214</v>
      </c>
      <c r="P1" s="107" t="s">
        <v>215</v>
      </c>
      <c r="Q1" s="107" t="s">
        <v>216</v>
      </c>
      <c r="R1" s="107" t="s">
        <v>217</v>
      </c>
      <c r="S1" s="107" t="s">
        <v>218</v>
      </c>
      <c r="T1" s="107" t="s">
        <v>219</v>
      </c>
      <c r="U1" s="107" t="s">
        <v>220</v>
      </c>
      <c r="V1" s="107" t="s">
        <v>221</v>
      </c>
      <c r="W1" s="107" t="s">
        <v>222</v>
      </c>
      <c r="X1" s="107" t="s">
        <v>223</v>
      </c>
      <c r="Y1" s="107" t="s">
        <v>224</v>
      </c>
      <c r="Z1" s="107" t="s">
        <v>225</v>
      </c>
      <c r="AA1" s="107" t="s">
        <v>226</v>
      </c>
      <c r="AB1" s="107" t="s">
        <v>227</v>
      </c>
      <c r="AC1" s="107" t="s">
        <v>228</v>
      </c>
      <c r="AD1" s="107" t="s">
        <v>229</v>
      </c>
      <c r="AE1" s="107" t="s">
        <v>230</v>
      </c>
    </row>
    <row r="2" spans="1:32" x14ac:dyDescent="0.25">
      <c r="A2" t="s">
        <v>231</v>
      </c>
      <c r="B2" t="s">
        <v>232</v>
      </c>
      <c r="C2" t="s">
        <v>233</v>
      </c>
      <c r="D2" t="s">
        <v>234</v>
      </c>
      <c r="E2" t="s">
        <v>235</v>
      </c>
      <c r="F2" t="s">
        <v>236</v>
      </c>
      <c r="G2" t="s">
        <v>237</v>
      </c>
      <c r="H2" t="s">
        <v>238</v>
      </c>
      <c r="I2" t="s">
        <v>239</v>
      </c>
      <c r="J2" t="s">
        <v>240</v>
      </c>
      <c r="K2" t="s">
        <v>241</v>
      </c>
      <c r="L2" t="s">
        <v>242</v>
      </c>
      <c r="M2" t="s">
        <v>243</v>
      </c>
      <c r="N2" t="s">
        <v>244</v>
      </c>
      <c r="O2" t="s">
        <v>245</v>
      </c>
      <c r="P2" t="s">
        <v>246</v>
      </c>
      <c r="Q2" t="s">
        <v>247</v>
      </c>
      <c r="R2" t="s">
        <v>248</v>
      </c>
      <c r="S2" t="s">
        <v>249</v>
      </c>
      <c r="T2" t="s">
        <v>250</v>
      </c>
      <c r="U2" t="s">
        <v>251</v>
      </c>
      <c r="V2" t="s">
        <v>252</v>
      </c>
      <c r="W2" t="s">
        <v>253</v>
      </c>
      <c r="X2" t="s">
        <v>254</v>
      </c>
      <c r="Y2" t="s">
        <v>255</v>
      </c>
      <c r="Z2" t="s">
        <v>256</v>
      </c>
      <c r="AA2" t="s">
        <v>257</v>
      </c>
      <c r="AB2" t="s">
        <v>258</v>
      </c>
      <c r="AC2" t="s">
        <v>259</v>
      </c>
      <c r="AD2" t="s">
        <v>260</v>
      </c>
      <c r="AE2" t="s">
        <v>261</v>
      </c>
      <c r="AF2" s="108" t="s">
        <v>240</v>
      </c>
    </row>
    <row r="3" spans="1:32" x14ac:dyDescent="0.25">
      <c r="A3" t="s">
        <v>262</v>
      </c>
      <c r="C3" t="s">
        <v>263</v>
      </c>
      <c r="D3" t="s">
        <v>264</v>
      </c>
      <c r="E3" t="s">
        <v>265</v>
      </c>
      <c r="F3" t="s">
        <v>266</v>
      </c>
      <c r="G3" t="s">
        <v>267</v>
      </c>
      <c r="H3" t="s">
        <v>268</v>
      </c>
      <c r="I3" t="s">
        <v>269</v>
      </c>
      <c r="J3" t="s">
        <v>270</v>
      </c>
      <c r="K3" t="s">
        <v>271</v>
      </c>
      <c r="L3" t="s">
        <v>272</v>
      </c>
      <c r="M3" t="s">
        <v>273</v>
      </c>
      <c r="N3" t="s">
        <v>274</v>
      </c>
      <c r="O3" t="s">
        <v>275</v>
      </c>
      <c r="P3" t="s">
        <v>276</v>
      </c>
      <c r="Q3" t="s">
        <v>277</v>
      </c>
      <c r="U3" t="s">
        <v>278</v>
      </c>
      <c r="W3" t="s">
        <v>279</v>
      </c>
      <c r="Z3" t="s">
        <v>280</v>
      </c>
      <c r="AA3" t="s">
        <v>281</v>
      </c>
      <c r="AF3" s="108" t="s">
        <v>241</v>
      </c>
    </row>
    <row r="4" spans="1:32" x14ac:dyDescent="0.25">
      <c r="A4" t="s">
        <v>282</v>
      </c>
      <c r="C4" t="s">
        <v>283</v>
      </c>
      <c r="D4" t="s">
        <v>284</v>
      </c>
      <c r="E4" t="s">
        <v>285</v>
      </c>
      <c r="F4" t="s">
        <v>286</v>
      </c>
      <c r="G4" t="s">
        <v>287</v>
      </c>
      <c r="H4" t="s">
        <v>288</v>
      </c>
      <c r="I4" t="s">
        <v>289</v>
      </c>
      <c r="J4" t="s">
        <v>290</v>
      </c>
      <c r="K4" t="s">
        <v>291</v>
      </c>
      <c r="L4" t="s">
        <v>292</v>
      </c>
      <c r="M4" t="s">
        <v>293</v>
      </c>
      <c r="N4" t="s">
        <v>294</v>
      </c>
      <c r="O4" t="s">
        <v>295</v>
      </c>
      <c r="P4" t="s">
        <v>296</v>
      </c>
      <c r="Q4" t="s">
        <v>297</v>
      </c>
      <c r="U4" t="s">
        <v>298</v>
      </c>
      <c r="W4" t="s">
        <v>299</v>
      </c>
      <c r="Z4" t="s">
        <v>300</v>
      </c>
      <c r="AA4" t="s">
        <v>301</v>
      </c>
      <c r="AF4" s="108" t="s">
        <v>271</v>
      </c>
    </row>
    <row r="5" spans="1:32" x14ac:dyDescent="0.25">
      <c r="A5" t="s">
        <v>302</v>
      </c>
      <c r="C5" t="s">
        <v>303</v>
      </c>
      <c r="D5" t="s">
        <v>304</v>
      </c>
      <c r="E5" t="s">
        <v>305</v>
      </c>
      <c r="F5" t="s">
        <v>306</v>
      </c>
      <c r="G5" t="s">
        <v>307</v>
      </c>
      <c r="H5" t="s">
        <v>308</v>
      </c>
      <c r="I5" t="s">
        <v>309</v>
      </c>
      <c r="J5" t="s">
        <v>310</v>
      </c>
      <c r="K5" t="s">
        <v>311</v>
      </c>
      <c r="L5" t="s">
        <v>312</v>
      </c>
      <c r="M5" t="s">
        <v>313</v>
      </c>
      <c r="N5" t="s">
        <v>314</v>
      </c>
      <c r="O5" t="s">
        <v>315</v>
      </c>
      <c r="P5" t="s">
        <v>316</v>
      </c>
      <c r="Q5" t="s">
        <v>317</v>
      </c>
      <c r="U5" t="s">
        <v>318</v>
      </c>
      <c r="W5" t="s">
        <v>319</v>
      </c>
      <c r="Z5" t="s">
        <v>320</v>
      </c>
      <c r="AA5" t="s">
        <v>321</v>
      </c>
      <c r="AF5" s="108" t="s">
        <v>291</v>
      </c>
    </row>
    <row r="6" spans="1:32" x14ac:dyDescent="0.25">
      <c r="A6" t="s">
        <v>322</v>
      </c>
      <c r="C6" t="s">
        <v>323</v>
      </c>
      <c r="E6" t="s">
        <v>324</v>
      </c>
      <c r="F6" t="s">
        <v>325</v>
      </c>
      <c r="G6" t="s">
        <v>326</v>
      </c>
      <c r="H6" t="s">
        <v>327</v>
      </c>
      <c r="I6" t="s">
        <v>328</v>
      </c>
      <c r="J6" t="s">
        <v>329</v>
      </c>
      <c r="K6" t="s">
        <v>330</v>
      </c>
      <c r="L6" t="s">
        <v>331</v>
      </c>
      <c r="M6" t="s">
        <v>332</v>
      </c>
      <c r="N6" t="s">
        <v>333</v>
      </c>
      <c r="O6" t="s">
        <v>334</v>
      </c>
      <c r="P6" t="s">
        <v>335</v>
      </c>
      <c r="Q6" t="s">
        <v>336</v>
      </c>
      <c r="U6" t="s">
        <v>337</v>
      </c>
      <c r="W6" t="s">
        <v>338</v>
      </c>
      <c r="Z6" t="s">
        <v>339</v>
      </c>
      <c r="AA6" t="s">
        <v>340</v>
      </c>
      <c r="AF6" s="108" t="s">
        <v>311</v>
      </c>
    </row>
    <row r="7" spans="1:32" x14ac:dyDescent="0.25">
      <c r="A7" t="s">
        <v>341</v>
      </c>
      <c r="C7" t="s">
        <v>342</v>
      </c>
      <c r="E7" t="s">
        <v>343</v>
      </c>
      <c r="F7" t="s">
        <v>344</v>
      </c>
      <c r="G7" t="s">
        <v>345</v>
      </c>
      <c r="H7" t="s">
        <v>346</v>
      </c>
      <c r="I7" t="s">
        <v>347</v>
      </c>
      <c r="J7" t="s">
        <v>348</v>
      </c>
      <c r="K7" t="s">
        <v>349</v>
      </c>
      <c r="L7" t="s">
        <v>350</v>
      </c>
      <c r="M7" t="s">
        <v>351</v>
      </c>
      <c r="N7" t="s">
        <v>352</v>
      </c>
      <c r="O7" t="s">
        <v>353</v>
      </c>
      <c r="Q7" t="s">
        <v>354</v>
      </c>
      <c r="U7" t="s">
        <v>355</v>
      </c>
      <c r="W7" t="s">
        <v>356</v>
      </c>
      <c r="Z7" t="s">
        <v>357</v>
      </c>
      <c r="AA7" t="s">
        <v>358</v>
      </c>
      <c r="AF7" s="108" t="s">
        <v>330</v>
      </c>
    </row>
    <row r="8" spans="1:32" x14ac:dyDescent="0.25">
      <c r="A8" t="s">
        <v>359</v>
      </c>
      <c r="C8" t="s">
        <v>360</v>
      </c>
      <c r="E8" t="s">
        <v>361</v>
      </c>
      <c r="F8" t="s">
        <v>362</v>
      </c>
      <c r="G8" t="s">
        <v>363</v>
      </c>
      <c r="H8" t="s">
        <v>364</v>
      </c>
      <c r="I8" t="s">
        <v>365</v>
      </c>
      <c r="J8" t="s">
        <v>366</v>
      </c>
      <c r="K8" t="s">
        <v>367</v>
      </c>
      <c r="N8" t="s">
        <v>368</v>
      </c>
      <c r="O8" t="s">
        <v>369</v>
      </c>
      <c r="U8" t="s">
        <v>370</v>
      </c>
      <c r="W8" t="s">
        <v>371</v>
      </c>
      <c r="Z8" t="s">
        <v>372</v>
      </c>
      <c r="AA8" t="s">
        <v>373</v>
      </c>
      <c r="AF8" s="108" t="s">
        <v>349</v>
      </c>
    </row>
    <row r="9" spans="1:32" x14ac:dyDescent="0.25">
      <c r="A9" t="s">
        <v>374</v>
      </c>
      <c r="C9" t="s">
        <v>375</v>
      </c>
      <c r="E9" t="s">
        <v>376</v>
      </c>
      <c r="F9" t="s">
        <v>377</v>
      </c>
      <c r="G9" t="s">
        <v>378</v>
      </c>
      <c r="H9" t="s">
        <v>379</v>
      </c>
      <c r="I9" t="s">
        <v>380</v>
      </c>
      <c r="J9" t="s">
        <v>381</v>
      </c>
      <c r="K9" t="s">
        <v>382</v>
      </c>
      <c r="N9" t="s">
        <v>383</v>
      </c>
      <c r="O9" t="s">
        <v>384</v>
      </c>
      <c r="U9" t="s">
        <v>385</v>
      </c>
      <c r="W9" t="s">
        <v>386</v>
      </c>
      <c r="Z9" t="s">
        <v>387</v>
      </c>
      <c r="AA9" t="s">
        <v>388</v>
      </c>
      <c r="AF9" s="108" t="s">
        <v>367</v>
      </c>
    </row>
    <row r="10" spans="1:32" x14ac:dyDescent="0.25">
      <c r="A10" t="s">
        <v>389</v>
      </c>
      <c r="C10" t="s">
        <v>390</v>
      </c>
      <c r="E10" t="s">
        <v>391</v>
      </c>
      <c r="F10" t="s">
        <v>392</v>
      </c>
      <c r="G10" t="s">
        <v>393</v>
      </c>
      <c r="H10" t="s">
        <v>394</v>
      </c>
      <c r="I10" t="s">
        <v>395</v>
      </c>
      <c r="J10" t="s">
        <v>396</v>
      </c>
      <c r="K10" t="s">
        <v>397</v>
      </c>
      <c r="O10" t="s">
        <v>398</v>
      </c>
      <c r="W10" t="s">
        <v>399</v>
      </c>
      <c r="Z10" t="s">
        <v>400</v>
      </c>
      <c r="AA10" t="s">
        <v>401</v>
      </c>
      <c r="AF10" s="108" t="s">
        <v>382</v>
      </c>
    </row>
    <row r="11" spans="1:32" x14ac:dyDescent="0.25">
      <c r="A11" t="s">
        <v>402</v>
      </c>
      <c r="C11" t="s">
        <v>403</v>
      </c>
      <c r="E11" t="s">
        <v>404</v>
      </c>
      <c r="F11" t="s">
        <v>405</v>
      </c>
      <c r="G11" t="s">
        <v>406</v>
      </c>
      <c r="I11" t="s">
        <v>407</v>
      </c>
      <c r="J11" t="s">
        <v>408</v>
      </c>
      <c r="K11" t="s">
        <v>409</v>
      </c>
      <c r="O11" t="s">
        <v>410</v>
      </c>
      <c r="W11" t="s">
        <v>411</v>
      </c>
      <c r="Z11" t="s">
        <v>412</v>
      </c>
      <c r="AA11" t="s">
        <v>413</v>
      </c>
      <c r="AF11" s="108" t="s">
        <v>397</v>
      </c>
    </row>
    <row r="12" spans="1:32" x14ac:dyDescent="0.25">
      <c r="A12" t="s">
        <v>414</v>
      </c>
      <c r="C12" t="s">
        <v>415</v>
      </c>
      <c r="E12" t="s">
        <v>416</v>
      </c>
      <c r="F12" t="s">
        <v>417</v>
      </c>
      <c r="G12" t="s">
        <v>418</v>
      </c>
      <c r="I12" t="s">
        <v>419</v>
      </c>
      <c r="J12" t="s">
        <v>420</v>
      </c>
      <c r="K12" t="s">
        <v>421</v>
      </c>
      <c r="W12" t="s">
        <v>422</v>
      </c>
      <c r="Z12" t="s">
        <v>423</v>
      </c>
      <c r="AA12" t="s">
        <v>424</v>
      </c>
      <c r="AF12" s="108" t="s">
        <v>409</v>
      </c>
    </row>
    <row r="13" spans="1:32" x14ac:dyDescent="0.25">
      <c r="A13" t="s">
        <v>425</v>
      </c>
      <c r="C13" t="s">
        <v>426</v>
      </c>
      <c r="E13" t="s">
        <v>427</v>
      </c>
      <c r="F13" t="s">
        <v>428</v>
      </c>
      <c r="G13" t="s">
        <v>429</v>
      </c>
      <c r="I13" t="s">
        <v>430</v>
      </c>
      <c r="J13" t="s">
        <v>431</v>
      </c>
      <c r="K13" t="s">
        <v>432</v>
      </c>
      <c r="W13" t="s">
        <v>433</v>
      </c>
      <c r="AA13" t="s">
        <v>434</v>
      </c>
      <c r="AF13" s="108" t="s">
        <v>421</v>
      </c>
    </row>
    <row r="14" spans="1:32" x14ac:dyDescent="0.25">
      <c r="A14" t="s">
        <v>435</v>
      </c>
      <c r="C14" t="s">
        <v>436</v>
      </c>
      <c r="E14" t="s">
        <v>437</v>
      </c>
      <c r="F14" t="s">
        <v>438</v>
      </c>
      <c r="G14" t="s">
        <v>439</v>
      </c>
      <c r="I14" t="s">
        <v>440</v>
      </c>
      <c r="J14" t="s">
        <v>441</v>
      </c>
      <c r="K14" t="s">
        <v>442</v>
      </c>
      <c r="W14" t="s">
        <v>443</v>
      </c>
      <c r="AA14" t="s">
        <v>444</v>
      </c>
      <c r="AF14" s="108" t="s">
        <v>432</v>
      </c>
    </row>
    <row r="15" spans="1:32" x14ac:dyDescent="0.25">
      <c r="A15" t="s">
        <v>445</v>
      </c>
      <c r="E15" t="s">
        <v>446</v>
      </c>
      <c r="F15" t="s">
        <v>447</v>
      </c>
      <c r="I15" t="s">
        <v>448</v>
      </c>
      <c r="J15" t="s">
        <v>449</v>
      </c>
      <c r="K15" t="s">
        <v>450</v>
      </c>
      <c r="W15" t="s">
        <v>451</v>
      </c>
      <c r="AA15" t="s">
        <v>452</v>
      </c>
      <c r="AF15" s="108" t="s">
        <v>442</v>
      </c>
    </row>
    <row r="16" spans="1:32" x14ac:dyDescent="0.25">
      <c r="A16" t="s">
        <v>453</v>
      </c>
      <c r="E16" t="s">
        <v>454</v>
      </c>
      <c r="F16" t="s">
        <v>455</v>
      </c>
      <c r="I16" t="s">
        <v>456</v>
      </c>
      <c r="J16" t="s">
        <v>457</v>
      </c>
      <c r="K16" t="s">
        <v>458</v>
      </c>
      <c r="W16" t="s">
        <v>459</v>
      </c>
      <c r="AF16" s="108" t="s">
        <v>450</v>
      </c>
    </row>
    <row r="17" spans="1:32" x14ac:dyDescent="0.25">
      <c r="A17" t="s">
        <v>460</v>
      </c>
      <c r="E17" t="s">
        <v>461</v>
      </c>
      <c r="F17" t="s">
        <v>462</v>
      </c>
      <c r="I17" t="s">
        <v>463</v>
      </c>
      <c r="J17" t="s">
        <v>464</v>
      </c>
      <c r="K17" t="s">
        <v>465</v>
      </c>
      <c r="W17" t="s">
        <v>466</v>
      </c>
      <c r="AF17" s="108" t="s">
        <v>458</v>
      </c>
    </row>
    <row r="18" spans="1:32" x14ac:dyDescent="0.25">
      <c r="A18" t="s">
        <v>467</v>
      </c>
      <c r="E18" t="s">
        <v>468</v>
      </c>
      <c r="F18" t="s">
        <v>469</v>
      </c>
      <c r="I18" t="s">
        <v>470</v>
      </c>
      <c r="J18" t="s">
        <v>471</v>
      </c>
      <c r="K18" t="s">
        <v>472</v>
      </c>
      <c r="W18" t="s">
        <v>473</v>
      </c>
      <c r="AF18" s="108" t="s">
        <v>465</v>
      </c>
    </row>
    <row r="19" spans="1:32" x14ac:dyDescent="0.25">
      <c r="A19" t="s">
        <v>474</v>
      </c>
      <c r="E19" t="s">
        <v>475</v>
      </c>
      <c r="F19" t="s">
        <v>476</v>
      </c>
      <c r="I19" t="s">
        <v>477</v>
      </c>
      <c r="J19" t="s">
        <v>478</v>
      </c>
      <c r="K19" t="s">
        <v>479</v>
      </c>
      <c r="W19" t="s">
        <v>480</v>
      </c>
      <c r="AF19" s="108" t="s">
        <v>472</v>
      </c>
    </row>
    <row r="20" spans="1:32" x14ac:dyDescent="0.25">
      <c r="A20" t="s">
        <v>481</v>
      </c>
      <c r="E20" t="s">
        <v>482</v>
      </c>
      <c r="I20" t="s">
        <v>483</v>
      </c>
      <c r="J20" t="s">
        <v>484</v>
      </c>
      <c r="K20" t="s">
        <v>485</v>
      </c>
      <c r="W20" t="s">
        <v>486</v>
      </c>
      <c r="AF20" s="108" t="s">
        <v>479</v>
      </c>
    </row>
    <row r="21" spans="1:32" x14ac:dyDescent="0.25">
      <c r="A21" t="s">
        <v>487</v>
      </c>
      <c r="E21" t="s">
        <v>488</v>
      </c>
      <c r="I21" t="s">
        <v>489</v>
      </c>
      <c r="J21" t="s">
        <v>490</v>
      </c>
      <c r="K21" t="s">
        <v>491</v>
      </c>
      <c r="W21" t="s">
        <v>492</v>
      </c>
      <c r="AF21" s="108" t="s">
        <v>485</v>
      </c>
    </row>
    <row r="22" spans="1:32" x14ac:dyDescent="0.25">
      <c r="A22" t="s">
        <v>493</v>
      </c>
      <c r="E22" t="s">
        <v>494</v>
      </c>
      <c r="I22" t="s">
        <v>495</v>
      </c>
      <c r="J22" t="s">
        <v>496</v>
      </c>
      <c r="K22" t="s">
        <v>497</v>
      </c>
      <c r="W22" t="s">
        <v>498</v>
      </c>
      <c r="AF22" s="108" t="s">
        <v>237</v>
      </c>
    </row>
    <row r="23" spans="1:32" x14ac:dyDescent="0.25">
      <c r="A23" t="s">
        <v>499</v>
      </c>
      <c r="E23" t="s">
        <v>500</v>
      </c>
      <c r="I23" t="s">
        <v>501</v>
      </c>
      <c r="J23" t="s">
        <v>502</v>
      </c>
      <c r="K23" t="s">
        <v>503</v>
      </c>
      <c r="W23" t="s">
        <v>504</v>
      </c>
      <c r="AF23" s="108" t="s">
        <v>267</v>
      </c>
    </row>
    <row r="24" spans="1:32" x14ac:dyDescent="0.25">
      <c r="A24" t="s">
        <v>505</v>
      </c>
      <c r="I24" t="s">
        <v>506</v>
      </c>
      <c r="J24" t="s">
        <v>507</v>
      </c>
      <c r="K24" t="s">
        <v>508</v>
      </c>
      <c r="W24" t="s">
        <v>509</v>
      </c>
      <c r="AF24" s="108" t="s">
        <v>287</v>
      </c>
    </row>
    <row r="25" spans="1:32" x14ac:dyDescent="0.25">
      <c r="A25" t="s">
        <v>510</v>
      </c>
      <c r="I25" t="s">
        <v>511</v>
      </c>
      <c r="J25" t="s">
        <v>512</v>
      </c>
      <c r="K25" t="s">
        <v>513</v>
      </c>
      <c r="W25" t="s">
        <v>514</v>
      </c>
      <c r="AF25" s="108" t="s">
        <v>234</v>
      </c>
    </row>
    <row r="26" spans="1:32" x14ac:dyDescent="0.25">
      <c r="A26" t="s">
        <v>515</v>
      </c>
      <c r="I26" t="s">
        <v>516</v>
      </c>
      <c r="J26" t="s">
        <v>517</v>
      </c>
      <c r="K26" t="s">
        <v>518</v>
      </c>
      <c r="W26" t="s">
        <v>519</v>
      </c>
      <c r="AF26" s="108" t="s">
        <v>235</v>
      </c>
    </row>
    <row r="27" spans="1:32" x14ac:dyDescent="0.25">
      <c r="A27" t="s">
        <v>520</v>
      </c>
      <c r="I27" t="s">
        <v>521</v>
      </c>
      <c r="J27" t="s">
        <v>522</v>
      </c>
      <c r="K27" t="s">
        <v>523</v>
      </c>
      <c r="W27" t="s">
        <v>524</v>
      </c>
      <c r="AF27" s="108" t="s">
        <v>244</v>
      </c>
    </row>
    <row r="28" spans="1:32" x14ac:dyDescent="0.25">
      <c r="A28" t="s">
        <v>525</v>
      </c>
      <c r="I28" t="s">
        <v>526</v>
      </c>
      <c r="J28" t="s">
        <v>527</v>
      </c>
      <c r="W28" t="s">
        <v>528</v>
      </c>
      <c r="AF28" s="108" t="s">
        <v>307</v>
      </c>
    </row>
    <row r="29" spans="1:32" x14ac:dyDescent="0.25">
      <c r="A29" t="s">
        <v>529</v>
      </c>
      <c r="I29" t="s">
        <v>530</v>
      </c>
      <c r="J29" t="s">
        <v>531</v>
      </c>
      <c r="W29" t="s">
        <v>532</v>
      </c>
      <c r="AF29" s="108" t="s">
        <v>265</v>
      </c>
    </row>
    <row r="30" spans="1:32" x14ac:dyDescent="0.25">
      <c r="A30" t="s">
        <v>533</v>
      </c>
      <c r="I30" t="s">
        <v>534</v>
      </c>
      <c r="J30" t="s">
        <v>535</v>
      </c>
      <c r="AF30" s="108" t="s">
        <v>256</v>
      </c>
    </row>
    <row r="31" spans="1:32" x14ac:dyDescent="0.25">
      <c r="A31" t="s">
        <v>536</v>
      </c>
      <c r="I31" t="s">
        <v>537</v>
      </c>
      <c r="J31" t="s">
        <v>538</v>
      </c>
      <c r="AF31" s="108" t="s">
        <v>248</v>
      </c>
    </row>
    <row r="32" spans="1:32" x14ac:dyDescent="0.25">
      <c r="I32" t="s">
        <v>539</v>
      </c>
      <c r="J32" t="s">
        <v>540</v>
      </c>
      <c r="AF32" s="108" t="s">
        <v>285</v>
      </c>
    </row>
    <row r="33" spans="10:32" x14ac:dyDescent="0.25">
      <c r="J33" t="s">
        <v>541</v>
      </c>
      <c r="AF33" s="108" t="s">
        <v>305</v>
      </c>
    </row>
    <row r="34" spans="10:32" x14ac:dyDescent="0.25">
      <c r="J34" t="s">
        <v>542</v>
      </c>
      <c r="AF34" s="108" t="s">
        <v>324</v>
      </c>
    </row>
    <row r="35" spans="10:32" x14ac:dyDescent="0.25">
      <c r="AF35" s="108" t="s">
        <v>343</v>
      </c>
    </row>
    <row r="36" spans="10:32" x14ac:dyDescent="0.25">
      <c r="AF36" s="108" t="s">
        <v>326</v>
      </c>
    </row>
    <row r="37" spans="10:32" x14ac:dyDescent="0.25">
      <c r="AF37" s="108" t="s">
        <v>361</v>
      </c>
    </row>
    <row r="38" spans="10:32" x14ac:dyDescent="0.25">
      <c r="AF38" s="108" t="s">
        <v>257</v>
      </c>
    </row>
    <row r="39" spans="10:32" x14ac:dyDescent="0.25">
      <c r="AF39" s="108" t="s">
        <v>239</v>
      </c>
    </row>
    <row r="40" spans="10:32" x14ac:dyDescent="0.25">
      <c r="AF40" s="108" t="s">
        <v>253</v>
      </c>
    </row>
    <row r="41" spans="10:32" x14ac:dyDescent="0.25">
      <c r="AF41" s="108" t="s">
        <v>279</v>
      </c>
    </row>
    <row r="42" spans="10:32" x14ac:dyDescent="0.25">
      <c r="AF42" s="108" t="s">
        <v>299</v>
      </c>
    </row>
    <row r="43" spans="10:32" x14ac:dyDescent="0.25">
      <c r="AF43" s="108" t="s">
        <v>319</v>
      </c>
    </row>
    <row r="44" spans="10:32" x14ac:dyDescent="0.25">
      <c r="AF44" s="108" t="s">
        <v>338</v>
      </c>
    </row>
    <row r="45" spans="10:32" x14ac:dyDescent="0.25">
      <c r="AF45" s="108" t="s">
        <v>356</v>
      </c>
    </row>
    <row r="46" spans="10:32" x14ac:dyDescent="0.25">
      <c r="AF46" s="108" t="s">
        <v>371</v>
      </c>
    </row>
    <row r="47" spans="10:32" x14ac:dyDescent="0.25">
      <c r="AF47" s="108" t="s">
        <v>386</v>
      </c>
    </row>
    <row r="48" spans="10:32" x14ac:dyDescent="0.25">
      <c r="AF48" s="108" t="s">
        <v>399</v>
      </c>
    </row>
    <row r="49" spans="32:32" x14ac:dyDescent="0.25">
      <c r="AF49" s="108" t="s">
        <v>269</v>
      </c>
    </row>
    <row r="50" spans="32:32" x14ac:dyDescent="0.25">
      <c r="AF50" s="108" t="s">
        <v>411</v>
      </c>
    </row>
    <row r="51" spans="32:32" x14ac:dyDescent="0.25">
      <c r="AF51" s="108" t="s">
        <v>422</v>
      </c>
    </row>
    <row r="52" spans="32:32" x14ac:dyDescent="0.25">
      <c r="AF52" s="108" t="s">
        <v>433</v>
      </c>
    </row>
    <row r="53" spans="32:32" x14ac:dyDescent="0.25">
      <c r="AF53" s="108" t="s">
        <v>233</v>
      </c>
    </row>
    <row r="54" spans="32:32" x14ac:dyDescent="0.25">
      <c r="AF54" s="108" t="s">
        <v>242</v>
      </c>
    </row>
    <row r="55" spans="32:32" x14ac:dyDescent="0.25">
      <c r="AF55" s="108" t="s">
        <v>245</v>
      </c>
    </row>
    <row r="56" spans="32:32" x14ac:dyDescent="0.25">
      <c r="AF56" s="108" t="s">
        <v>275</v>
      </c>
    </row>
    <row r="57" spans="32:32" x14ac:dyDescent="0.25">
      <c r="AF57" s="108" t="s">
        <v>270</v>
      </c>
    </row>
    <row r="58" spans="32:32" x14ac:dyDescent="0.25">
      <c r="AF58" s="108" t="s">
        <v>290</v>
      </c>
    </row>
    <row r="59" spans="32:32" x14ac:dyDescent="0.25">
      <c r="AF59" s="108" t="s">
        <v>251</v>
      </c>
    </row>
    <row r="60" spans="32:32" x14ac:dyDescent="0.25">
      <c r="AF60" s="108" t="s">
        <v>310</v>
      </c>
    </row>
    <row r="61" spans="32:32" x14ac:dyDescent="0.25">
      <c r="AF61" s="108" t="s">
        <v>238</v>
      </c>
    </row>
    <row r="62" spans="32:32" x14ac:dyDescent="0.25">
      <c r="AF62" s="108" t="s">
        <v>278</v>
      </c>
    </row>
    <row r="63" spans="32:32" x14ac:dyDescent="0.25">
      <c r="AF63" s="108" t="s">
        <v>329</v>
      </c>
    </row>
    <row r="64" spans="32:32" x14ac:dyDescent="0.25">
      <c r="AF64" s="108" t="s">
        <v>348</v>
      </c>
    </row>
    <row r="65" spans="32:32" x14ac:dyDescent="0.25">
      <c r="AF65" s="108" t="s">
        <v>366</v>
      </c>
    </row>
    <row r="66" spans="32:32" x14ac:dyDescent="0.25">
      <c r="AF66" s="108" t="s">
        <v>381</v>
      </c>
    </row>
    <row r="67" spans="32:32" x14ac:dyDescent="0.25">
      <c r="AF67" s="108" t="s">
        <v>396</v>
      </c>
    </row>
    <row r="68" spans="32:32" x14ac:dyDescent="0.25">
      <c r="AF68" s="108" t="s">
        <v>261</v>
      </c>
    </row>
    <row r="69" spans="32:32" x14ac:dyDescent="0.25">
      <c r="AF69" s="108" t="s">
        <v>289</v>
      </c>
    </row>
    <row r="70" spans="32:32" x14ac:dyDescent="0.25">
      <c r="AF70" s="108" t="s">
        <v>236</v>
      </c>
    </row>
    <row r="71" spans="32:32" x14ac:dyDescent="0.25">
      <c r="AF71" s="108" t="s">
        <v>309</v>
      </c>
    </row>
    <row r="72" spans="32:32" x14ac:dyDescent="0.25">
      <c r="AF72" s="108" t="s">
        <v>266</v>
      </c>
    </row>
    <row r="73" spans="32:32" x14ac:dyDescent="0.25">
      <c r="AF73" s="108" t="s">
        <v>328</v>
      </c>
    </row>
    <row r="74" spans="32:32" x14ac:dyDescent="0.25">
      <c r="AF74" s="108" t="s">
        <v>347</v>
      </c>
    </row>
    <row r="75" spans="32:32" x14ac:dyDescent="0.25">
      <c r="AF75" s="108" t="s">
        <v>280</v>
      </c>
    </row>
    <row r="76" spans="32:32" x14ac:dyDescent="0.25">
      <c r="AF76" s="108" t="s">
        <v>408</v>
      </c>
    </row>
    <row r="77" spans="32:32" x14ac:dyDescent="0.25">
      <c r="AF77" s="108" t="s">
        <v>376</v>
      </c>
    </row>
    <row r="78" spans="32:32" x14ac:dyDescent="0.25">
      <c r="AF78" s="108" t="s">
        <v>420</v>
      </c>
    </row>
    <row r="79" spans="32:32" x14ac:dyDescent="0.25">
      <c r="AF79" s="108" t="s">
        <v>286</v>
      </c>
    </row>
    <row r="80" spans="32:32" x14ac:dyDescent="0.25">
      <c r="AF80" s="108" t="s">
        <v>431</v>
      </c>
    </row>
    <row r="81" spans="32:32" x14ac:dyDescent="0.25">
      <c r="AF81" s="108" t="s">
        <v>274</v>
      </c>
    </row>
    <row r="82" spans="32:32" x14ac:dyDescent="0.25">
      <c r="AF82" s="108" t="s">
        <v>441</v>
      </c>
    </row>
    <row r="83" spans="32:32" x14ac:dyDescent="0.25">
      <c r="AF83" s="108" t="s">
        <v>263</v>
      </c>
    </row>
    <row r="84" spans="32:32" x14ac:dyDescent="0.25">
      <c r="AF84" s="108" t="s">
        <v>365</v>
      </c>
    </row>
    <row r="85" spans="32:32" x14ac:dyDescent="0.25">
      <c r="AF85" s="108" t="s">
        <v>255</v>
      </c>
    </row>
    <row r="86" spans="32:32" x14ac:dyDescent="0.25">
      <c r="AF86" s="108" t="s">
        <v>306</v>
      </c>
    </row>
    <row r="87" spans="32:32" x14ac:dyDescent="0.25">
      <c r="AF87" s="108" t="s">
        <v>380</v>
      </c>
    </row>
    <row r="88" spans="32:32" x14ac:dyDescent="0.25">
      <c r="AF88" s="108" t="s">
        <v>272</v>
      </c>
    </row>
    <row r="89" spans="32:32" x14ac:dyDescent="0.25">
      <c r="AF89" s="108" t="s">
        <v>268</v>
      </c>
    </row>
    <row r="90" spans="32:32" x14ac:dyDescent="0.25">
      <c r="AF90" s="108" t="s">
        <v>295</v>
      </c>
    </row>
    <row r="91" spans="32:32" x14ac:dyDescent="0.25">
      <c r="AF91" s="108" t="s">
        <v>391</v>
      </c>
    </row>
    <row r="92" spans="32:32" x14ac:dyDescent="0.25">
      <c r="AF92" s="108" t="s">
        <v>243</v>
      </c>
    </row>
    <row r="93" spans="32:32" x14ac:dyDescent="0.25">
      <c r="AF93" s="108" t="s">
        <v>294</v>
      </c>
    </row>
    <row r="94" spans="32:32" x14ac:dyDescent="0.25">
      <c r="AF94" s="108" t="s">
        <v>404</v>
      </c>
    </row>
    <row r="95" spans="32:32" x14ac:dyDescent="0.25">
      <c r="AF95" s="108" t="s">
        <v>314</v>
      </c>
    </row>
    <row r="96" spans="32:32" x14ac:dyDescent="0.25">
      <c r="AF96" s="108" t="s">
        <v>315</v>
      </c>
    </row>
    <row r="97" spans="32:32" x14ac:dyDescent="0.25">
      <c r="AF97" s="108" t="s">
        <v>300</v>
      </c>
    </row>
    <row r="98" spans="32:32" x14ac:dyDescent="0.25">
      <c r="AF98" s="108" t="s">
        <v>416</v>
      </c>
    </row>
    <row r="99" spans="32:32" x14ac:dyDescent="0.25">
      <c r="AF99" s="108" t="s">
        <v>283</v>
      </c>
    </row>
    <row r="100" spans="32:32" x14ac:dyDescent="0.25">
      <c r="AF100" s="108" t="s">
        <v>254</v>
      </c>
    </row>
    <row r="101" spans="32:32" x14ac:dyDescent="0.25">
      <c r="AF101" s="108" t="s">
        <v>325</v>
      </c>
    </row>
    <row r="102" spans="32:32" x14ac:dyDescent="0.25">
      <c r="AF102" s="108" t="s">
        <v>334</v>
      </c>
    </row>
    <row r="103" spans="32:32" x14ac:dyDescent="0.25">
      <c r="AF103" s="108" t="s">
        <v>281</v>
      </c>
    </row>
    <row r="104" spans="32:32" x14ac:dyDescent="0.25">
      <c r="AF104" s="108" t="s">
        <v>252</v>
      </c>
    </row>
    <row r="105" spans="32:32" x14ac:dyDescent="0.25">
      <c r="AF105" s="108" t="s">
        <v>246</v>
      </c>
    </row>
    <row r="106" spans="32:32" x14ac:dyDescent="0.25">
      <c r="AF106" s="108" t="s">
        <v>395</v>
      </c>
    </row>
    <row r="107" spans="32:32" x14ac:dyDescent="0.25">
      <c r="AF107" s="108" t="s">
        <v>276</v>
      </c>
    </row>
    <row r="108" spans="32:32" x14ac:dyDescent="0.25">
      <c r="AF108" s="108" t="s">
        <v>303</v>
      </c>
    </row>
    <row r="109" spans="32:32" x14ac:dyDescent="0.25">
      <c r="AF109" s="108" t="s">
        <v>407</v>
      </c>
    </row>
    <row r="110" spans="32:32" x14ac:dyDescent="0.25">
      <c r="AF110" s="108" t="s">
        <v>323</v>
      </c>
    </row>
    <row r="111" spans="32:32" x14ac:dyDescent="0.25">
      <c r="AF111" s="108" t="s">
        <v>298</v>
      </c>
    </row>
    <row r="112" spans="32:32" x14ac:dyDescent="0.25">
      <c r="AF112" s="108" t="s">
        <v>419</v>
      </c>
    </row>
    <row r="113" spans="32:32" x14ac:dyDescent="0.25">
      <c r="AF113" s="108" t="s">
        <v>342</v>
      </c>
    </row>
    <row r="114" spans="32:32" x14ac:dyDescent="0.25">
      <c r="AF114" s="108" t="s">
        <v>491</v>
      </c>
    </row>
    <row r="115" spans="32:32" x14ac:dyDescent="0.25">
      <c r="AF115" s="108" t="s">
        <v>344</v>
      </c>
    </row>
    <row r="116" spans="32:32" x14ac:dyDescent="0.25">
      <c r="AF116" s="108" t="s">
        <v>430</v>
      </c>
    </row>
    <row r="117" spans="32:32" x14ac:dyDescent="0.25">
      <c r="AF117" s="108" t="s">
        <v>492</v>
      </c>
    </row>
    <row r="118" spans="32:32" x14ac:dyDescent="0.25">
      <c r="AF118" s="108" t="s">
        <v>301</v>
      </c>
    </row>
    <row r="119" spans="32:32" x14ac:dyDescent="0.25">
      <c r="AF119" s="108" t="s">
        <v>288</v>
      </c>
    </row>
    <row r="120" spans="32:32" x14ac:dyDescent="0.25">
      <c r="AF120" s="108" t="s">
        <v>497</v>
      </c>
    </row>
    <row r="121" spans="32:32" x14ac:dyDescent="0.25">
      <c r="AF121" s="108" t="s">
        <v>345</v>
      </c>
    </row>
    <row r="122" spans="32:32" x14ac:dyDescent="0.25">
      <c r="AF122" s="108" t="s">
        <v>308</v>
      </c>
    </row>
    <row r="123" spans="32:32" x14ac:dyDescent="0.25">
      <c r="AF123" s="108" t="s">
        <v>503</v>
      </c>
    </row>
    <row r="124" spans="32:32" x14ac:dyDescent="0.25">
      <c r="AF124" s="108" t="s">
        <v>448</v>
      </c>
    </row>
    <row r="125" spans="32:32" x14ac:dyDescent="0.25">
      <c r="AF125" s="108" t="s">
        <v>362</v>
      </c>
    </row>
    <row r="126" spans="32:32" x14ac:dyDescent="0.25">
      <c r="AF126" s="108" t="s">
        <v>273</v>
      </c>
    </row>
    <row r="127" spans="32:32" x14ac:dyDescent="0.25">
      <c r="AF127" s="108" t="s">
        <v>321</v>
      </c>
    </row>
    <row r="128" spans="32:32" x14ac:dyDescent="0.25">
      <c r="AF128" s="108" t="s">
        <v>427</v>
      </c>
    </row>
    <row r="129" spans="32:32" x14ac:dyDescent="0.25">
      <c r="AF129" s="108" t="s">
        <v>363</v>
      </c>
    </row>
    <row r="130" spans="32:32" x14ac:dyDescent="0.25">
      <c r="AF130" s="108" t="s">
        <v>247</v>
      </c>
    </row>
    <row r="131" spans="32:32" x14ac:dyDescent="0.25">
      <c r="AF131" s="108" t="s">
        <v>277</v>
      </c>
    </row>
    <row r="132" spans="32:32" x14ac:dyDescent="0.25">
      <c r="AF132" s="108" t="s">
        <v>297</v>
      </c>
    </row>
    <row r="133" spans="32:32" x14ac:dyDescent="0.25">
      <c r="AF133" s="108" t="s">
        <v>317</v>
      </c>
    </row>
    <row r="134" spans="32:32" x14ac:dyDescent="0.25">
      <c r="AF134" s="108" t="s">
        <v>456</v>
      </c>
    </row>
    <row r="135" spans="32:32" x14ac:dyDescent="0.25">
      <c r="AF135" s="108" t="s">
        <v>336</v>
      </c>
    </row>
    <row r="136" spans="32:32" x14ac:dyDescent="0.25">
      <c r="AF136" s="108" t="s">
        <v>340</v>
      </c>
    </row>
    <row r="137" spans="32:32" x14ac:dyDescent="0.25">
      <c r="AF137" s="108" t="s">
        <v>508</v>
      </c>
    </row>
    <row r="138" spans="32:32" x14ac:dyDescent="0.25">
      <c r="AF138" s="108" t="s">
        <v>378</v>
      </c>
    </row>
    <row r="139" spans="32:32" x14ac:dyDescent="0.25">
      <c r="AF139" s="108" t="s">
        <v>318</v>
      </c>
    </row>
    <row r="140" spans="32:32" x14ac:dyDescent="0.25">
      <c r="AF140" s="108" t="s">
        <v>449</v>
      </c>
    </row>
    <row r="141" spans="32:32" x14ac:dyDescent="0.25">
      <c r="AF141" s="108" t="s">
        <v>457</v>
      </c>
    </row>
    <row r="142" spans="32:32" x14ac:dyDescent="0.25">
      <c r="AF142" s="108" t="s">
        <v>464</v>
      </c>
    </row>
    <row r="143" spans="32:32" x14ac:dyDescent="0.25">
      <c r="AF143" s="108" t="s">
        <v>471</v>
      </c>
    </row>
    <row r="144" spans="32:32" x14ac:dyDescent="0.25">
      <c r="AF144" s="108" t="s">
        <v>463</v>
      </c>
    </row>
    <row r="145" spans="32:32" x14ac:dyDescent="0.25">
      <c r="AF145" s="108" t="s">
        <v>437</v>
      </c>
    </row>
    <row r="146" spans="32:32" x14ac:dyDescent="0.25">
      <c r="AF146" s="108" t="s">
        <v>264</v>
      </c>
    </row>
    <row r="147" spans="32:32" x14ac:dyDescent="0.25">
      <c r="AF147" s="108" t="s">
        <v>259</v>
      </c>
    </row>
    <row r="148" spans="32:32" x14ac:dyDescent="0.25">
      <c r="AF148" s="108" t="s">
        <v>292</v>
      </c>
    </row>
    <row r="149" spans="32:32" x14ac:dyDescent="0.25">
      <c r="AF149" s="108" t="s">
        <v>284</v>
      </c>
    </row>
    <row r="150" spans="32:32" x14ac:dyDescent="0.25">
      <c r="AF150" s="108" t="s">
        <v>358</v>
      </c>
    </row>
    <row r="151" spans="32:32" x14ac:dyDescent="0.25">
      <c r="AF151" s="108" t="s">
        <v>312</v>
      </c>
    </row>
    <row r="152" spans="32:32" x14ac:dyDescent="0.25">
      <c r="AF152" s="108" t="s">
        <v>327</v>
      </c>
    </row>
    <row r="153" spans="32:32" x14ac:dyDescent="0.25">
      <c r="AF153" s="108" t="s">
        <v>320</v>
      </c>
    </row>
    <row r="154" spans="32:32" x14ac:dyDescent="0.25">
      <c r="AF154" s="108" t="s">
        <v>333</v>
      </c>
    </row>
    <row r="155" spans="32:32" x14ac:dyDescent="0.25">
      <c r="AF155" s="108" t="s">
        <v>353</v>
      </c>
    </row>
    <row r="156" spans="32:32" x14ac:dyDescent="0.25">
      <c r="AF156" s="108" t="s">
        <v>258</v>
      </c>
    </row>
    <row r="157" spans="32:32" x14ac:dyDescent="0.25">
      <c r="AF157" s="108" t="s">
        <v>393</v>
      </c>
    </row>
    <row r="158" spans="32:32" x14ac:dyDescent="0.25">
      <c r="AF158" s="108" t="s">
        <v>373</v>
      </c>
    </row>
    <row r="159" spans="32:32" x14ac:dyDescent="0.25">
      <c r="AF159" s="108" t="s">
        <v>388</v>
      </c>
    </row>
    <row r="160" spans="32:32" x14ac:dyDescent="0.25">
      <c r="AF160" s="108" t="s">
        <v>478</v>
      </c>
    </row>
    <row r="161" spans="32:32" x14ac:dyDescent="0.25">
      <c r="AF161" s="108" t="s">
        <v>484</v>
      </c>
    </row>
    <row r="162" spans="32:32" x14ac:dyDescent="0.25">
      <c r="AF162" s="108" t="s">
        <v>490</v>
      </c>
    </row>
    <row r="163" spans="32:32" x14ac:dyDescent="0.25">
      <c r="AF163" s="108" t="s">
        <v>352</v>
      </c>
    </row>
    <row r="164" spans="32:32" x14ac:dyDescent="0.25">
      <c r="AF164" s="108" t="s">
        <v>369</v>
      </c>
    </row>
    <row r="165" spans="32:32" x14ac:dyDescent="0.25">
      <c r="AF165" s="108" t="s">
        <v>496</v>
      </c>
    </row>
    <row r="166" spans="32:32" x14ac:dyDescent="0.25">
      <c r="AF166" s="108" t="s">
        <v>401</v>
      </c>
    </row>
    <row r="167" spans="32:32" x14ac:dyDescent="0.25">
      <c r="AF167" s="108" t="s">
        <v>502</v>
      </c>
    </row>
    <row r="168" spans="32:32" x14ac:dyDescent="0.25">
      <c r="AF168" s="108" t="s">
        <v>377</v>
      </c>
    </row>
    <row r="169" spans="32:32" x14ac:dyDescent="0.25">
      <c r="AF169" s="108" t="s">
        <v>384</v>
      </c>
    </row>
    <row r="170" spans="32:32" x14ac:dyDescent="0.25">
      <c r="AF170" s="108" t="s">
        <v>296</v>
      </c>
    </row>
    <row r="171" spans="32:32" x14ac:dyDescent="0.25">
      <c r="AF171" s="108" t="s">
        <v>470</v>
      </c>
    </row>
    <row r="172" spans="32:32" x14ac:dyDescent="0.25">
      <c r="AF172" s="108" t="s">
        <v>339</v>
      </c>
    </row>
    <row r="173" spans="32:32" x14ac:dyDescent="0.25">
      <c r="AF173" s="108" t="s">
        <v>316</v>
      </c>
    </row>
    <row r="174" spans="32:32" x14ac:dyDescent="0.25">
      <c r="AF174" s="108" t="s">
        <v>413</v>
      </c>
    </row>
    <row r="175" spans="32:32" x14ac:dyDescent="0.25">
      <c r="AF175" s="108" t="s">
        <v>357</v>
      </c>
    </row>
    <row r="176" spans="32:32" x14ac:dyDescent="0.25">
      <c r="AF176" s="108" t="s">
        <v>507</v>
      </c>
    </row>
    <row r="177" spans="32:32" x14ac:dyDescent="0.25">
      <c r="AF177" s="108" t="s">
        <v>360</v>
      </c>
    </row>
    <row r="178" spans="32:32" x14ac:dyDescent="0.25">
      <c r="AF178" s="108" t="s">
        <v>512</v>
      </c>
    </row>
    <row r="179" spans="32:32" x14ac:dyDescent="0.25">
      <c r="AF179" s="108" t="s">
        <v>517</v>
      </c>
    </row>
    <row r="180" spans="32:32" x14ac:dyDescent="0.25">
      <c r="AF180" s="108" t="s">
        <v>522</v>
      </c>
    </row>
    <row r="181" spans="32:32" x14ac:dyDescent="0.25">
      <c r="AF181" s="108" t="s">
        <v>392</v>
      </c>
    </row>
    <row r="182" spans="32:32" x14ac:dyDescent="0.25">
      <c r="AF182" s="108" t="s">
        <v>527</v>
      </c>
    </row>
    <row r="183" spans="32:32" x14ac:dyDescent="0.25">
      <c r="AF183" s="108" t="s">
        <v>531</v>
      </c>
    </row>
    <row r="184" spans="32:32" x14ac:dyDescent="0.25">
      <c r="AF184" s="108" t="s">
        <v>535</v>
      </c>
    </row>
    <row r="185" spans="32:32" x14ac:dyDescent="0.25">
      <c r="AF185" s="108" t="s">
        <v>424</v>
      </c>
    </row>
    <row r="186" spans="32:32" x14ac:dyDescent="0.25">
      <c r="AF186" s="108" t="s">
        <v>293</v>
      </c>
    </row>
    <row r="187" spans="32:32" x14ac:dyDescent="0.25">
      <c r="AF187" s="108" t="s">
        <v>405</v>
      </c>
    </row>
    <row r="188" spans="32:32" x14ac:dyDescent="0.25">
      <c r="AF188" s="108" t="s">
        <v>375</v>
      </c>
    </row>
    <row r="189" spans="32:32" x14ac:dyDescent="0.25">
      <c r="AF189" s="108" t="s">
        <v>477</v>
      </c>
    </row>
    <row r="190" spans="32:32" x14ac:dyDescent="0.25">
      <c r="AF190" s="108" t="s">
        <v>446</v>
      </c>
    </row>
    <row r="191" spans="32:32" x14ac:dyDescent="0.25">
      <c r="AF191" s="108" t="s">
        <v>454</v>
      </c>
    </row>
    <row r="192" spans="32:32" x14ac:dyDescent="0.25">
      <c r="AF192" s="108" t="s">
        <v>461</v>
      </c>
    </row>
    <row r="193" spans="32:32" x14ac:dyDescent="0.25">
      <c r="AF193" s="108" t="s">
        <v>483</v>
      </c>
    </row>
    <row r="194" spans="32:32" x14ac:dyDescent="0.25">
      <c r="AF194" s="108" t="s">
        <v>538</v>
      </c>
    </row>
    <row r="195" spans="32:32" x14ac:dyDescent="0.25">
      <c r="AF195" s="108" t="s">
        <v>417</v>
      </c>
    </row>
    <row r="196" spans="32:32" x14ac:dyDescent="0.25">
      <c r="AF196" s="108" t="s">
        <v>398</v>
      </c>
    </row>
    <row r="197" spans="32:32" x14ac:dyDescent="0.25">
      <c r="AF197" s="108" t="s">
        <v>468</v>
      </c>
    </row>
    <row r="198" spans="32:32" x14ac:dyDescent="0.25">
      <c r="AF198" s="108" t="s">
        <v>475</v>
      </c>
    </row>
    <row r="199" spans="32:32" x14ac:dyDescent="0.25">
      <c r="AF199" s="108" t="s">
        <v>372</v>
      </c>
    </row>
    <row r="200" spans="32:32" x14ac:dyDescent="0.25">
      <c r="AF200" s="108" t="s">
        <v>489</v>
      </c>
    </row>
    <row r="201" spans="32:32" x14ac:dyDescent="0.25">
      <c r="AF201" s="108" t="s">
        <v>406</v>
      </c>
    </row>
    <row r="202" spans="32:32" x14ac:dyDescent="0.25">
      <c r="AF202" s="108" t="s">
        <v>495</v>
      </c>
    </row>
    <row r="203" spans="32:32" x14ac:dyDescent="0.25">
      <c r="AF203" s="108" t="s">
        <v>260</v>
      </c>
    </row>
    <row r="204" spans="32:32" x14ac:dyDescent="0.25">
      <c r="AF204" s="108" t="s">
        <v>337</v>
      </c>
    </row>
    <row r="205" spans="32:32" x14ac:dyDescent="0.25">
      <c r="AF205" s="108" t="s">
        <v>313</v>
      </c>
    </row>
    <row r="206" spans="32:32" x14ac:dyDescent="0.25">
      <c r="AF206" s="108" t="s">
        <v>387</v>
      </c>
    </row>
    <row r="207" spans="32:32" x14ac:dyDescent="0.25">
      <c r="AF207" s="108" t="s">
        <v>331</v>
      </c>
    </row>
    <row r="208" spans="32:32" x14ac:dyDescent="0.25">
      <c r="AF208" s="108" t="s">
        <v>368</v>
      </c>
    </row>
    <row r="209" spans="32:32" x14ac:dyDescent="0.25">
      <c r="AF209" s="108" t="s">
        <v>346</v>
      </c>
    </row>
    <row r="210" spans="32:32" x14ac:dyDescent="0.25">
      <c r="AF210" s="108" t="s">
        <v>428</v>
      </c>
    </row>
    <row r="211" spans="32:32" x14ac:dyDescent="0.25">
      <c r="AF211" s="108" t="s">
        <v>364</v>
      </c>
    </row>
    <row r="212" spans="32:32" x14ac:dyDescent="0.25">
      <c r="AF212" s="108" t="s">
        <v>434</v>
      </c>
    </row>
    <row r="213" spans="32:32" x14ac:dyDescent="0.25">
      <c r="AF213" s="108" t="s">
        <v>332</v>
      </c>
    </row>
    <row r="214" spans="32:32" x14ac:dyDescent="0.25">
      <c r="AF214" s="108" t="s">
        <v>438</v>
      </c>
    </row>
    <row r="215" spans="32:32" x14ac:dyDescent="0.25">
      <c r="AF215" s="108" t="s">
        <v>335</v>
      </c>
    </row>
    <row r="216" spans="32:32" x14ac:dyDescent="0.25">
      <c r="AF216" s="108" t="s">
        <v>444</v>
      </c>
    </row>
    <row r="217" spans="32:32" x14ac:dyDescent="0.25">
      <c r="AF217" s="108" t="s">
        <v>351</v>
      </c>
    </row>
    <row r="218" spans="32:32" x14ac:dyDescent="0.25">
      <c r="AF218" s="108" t="s">
        <v>379</v>
      </c>
    </row>
    <row r="219" spans="32:32" x14ac:dyDescent="0.25">
      <c r="AF219" s="108" t="s">
        <v>501</v>
      </c>
    </row>
    <row r="220" spans="32:32" x14ac:dyDescent="0.25">
      <c r="AF220" s="108" t="s">
        <v>410</v>
      </c>
    </row>
    <row r="221" spans="32:32" x14ac:dyDescent="0.25">
      <c r="AF221" s="108" t="s">
        <v>390</v>
      </c>
    </row>
    <row r="222" spans="32:32" x14ac:dyDescent="0.25">
      <c r="AF222" s="108" t="s">
        <v>482</v>
      </c>
    </row>
    <row r="223" spans="32:32" x14ac:dyDescent="0.25">
      <c r="AF223" s="108" t="s">
        <v>418</v>
      </c>
    </row>
    <row r="224" spans="32:32" x14ac:dyDescent="0.25">
      <c r="AF224" s="108" t="s">
        <v>249</v>
      </c>
    </row>
    <row r="225" spans="32:32" x14ac:dyDescent="0.25">
      <c r="AF225" s="108" t="s">
        <v>513</v>
      </c>
    </row>
    <row r="226" spans="32:32" x14ac:dyDescent="0.25">
      <c r="AF226" s="108" t="s">
        <v>383</v>
      </c>
    </row>
    <row r="227" spans="32:32" x14ac:dyDescent="0.25">
      <c r="AF227" s="108" t="s">
        <v>304</v>
      </c>
    </row>
    <row r="228" spans="32:32" x14ac:dyDescent="0.25">
      <c r="AF228" s="108" t="s">
        <v>540</v>
      </c>
    </row>
    <row r="229" spans="32:32" x14ac:dyDescent="0.25">
      <c r="AF229" s="108" t="s">
        <v>355</v>
      </c>
    </row>
    <row r="230" spans="32:32" x14ac:dyDescent="0.25">
      <c r="AF230" s="108" t="s">
        <v>354</v>
      </c>
    </row>
    <row r="231" spans="32:32" x14ac:dyDescent="0.25">
      <c r="AF231" s="108" t="s">
        <v>350</v>
      </c>
    </row>
    <row r="232" spans="32:32" x14ac:dyDescent="0.25">
      <c r="AF232" s="108" t="s">
        <v>400</v>
      </c>
    </row>
    <row r="233" spans="32:32" x14ac:dyDescent="0.25">
      <c r="AF233" s="108" t="s">
        <v>403</v>
      </c>
    </row>
    <row r="234" spans="32:32" x14ac:dyDescent="0.25">
      <c r="AF234" s="108" t="s">
        <v>415</v>
      </c>
    </row>
    <row r="235" spans="32:32" x14ac:dyDescent="0.25">
      <c r="AF235" s="108" t="s">
        <v>370</v>
      </c>
    </row>
    <row r="236" spans="32:32" x14ac:dyDescent="0.25">
      <c r="AF236" s="108" t="s">
        <v>447</v>
      </c>
    </row>
    <row r="237" spans="32:32" x14ac:dyDescent="0.25">
      <c r="AF237" s="108" t="s">
        <v>488</v>
      </c>
    </row>
    <row r="238" spans="32:32" x14ac:dyDescent="0.25">
      <c r="AF238" s="108" t="s">
        <v>494</v>
      </c>
    </row>
    <row r="239" spans="32:32" x14ac:dyDescent="0.25">
      <c r="AF239" s="108" t="s">
        <v>455</v>
      </c>
    </row>
    <row r="240" spans="32:32" x14ac:dyDescent="0.25">
      <c r="AF240" s="108" t="s">
        <v>385</v>
      </c>
    </row>
    <row r="241" spans="32:32" x14ac:dyDescent="0.25">
      <c r="AF241" s="108" t="s">
        <v>394</v>
      </c>
    </row>
    <row r="242" spans="32:32" x14ac:dyDescent="0.25">
      <c r="AF242" s="108" t="s">
        <v>462</v>
      </c>
    </row>
    <row r="243" spans="32:32" x14ac:dyDescent="0.25">
      <c r="AF243" s="108" t="s">
        <v>469</v>
      </c>
    </row>
    <row r="244" spans="32:32" x14ac:dyDescent="0.25">
      <c r="AF244" s="108" t="s">
        <v>429</v>
      </c>
    </row>
    <row r="245" spans="32:32" x14ac:dyDescent="0.25">
      <c r="AF245" s="108" t="s">
        <v>439</v>
      </c>
    </row>
    <row r="246" spans="32:32" x14ac:dyDescent="0.25">
      <c r="AF246" s="108" t="s">
        <v>518</v>
      </c>
    </row>
    <row r="247" spans="32:32" x14ac:dyDescent="0.25">
      <c r="AF247" s="108" t="s">
        <v>541</v>
      </c>
    </row>
    <row r="248" spans="32:32" x14ac:dyDescent="0.25">
      <c r="AF248" s="108" t="s">
        <v>412</v>
      </c>
    </row>
    <row r="249" spans="32:32" x14ac:dyDescent="0.25">
      <c r="AF249" s="108" t="s">
        <v>542</v>
      </c>
    </row>
    <row r="250" spans="32:32" x14ac:dyDescent="0.25">
      <c r="AF250" s="108" t="s">
        <v>423</v>
      </c>
    </row>
    <row r="251" spans="32:32" x14ac:dyDescent="0.25">
      <c r="AF251" s="108" t="s">
        <v>500</v>
      </c>
    </row>
    <row r="252" spans="32:32" x14ac:dyDescent="0.25">
      <c r="AF252" s="108" t="s">
        <v>426</v>
      </c>
    </row>
    <row r="253" spans="32:32" x14ac:dyDescent="0.25">
      <c r="AF253" s="108" t="s">
        <v>506</v>
      </c>
    </row>
    <row r="254" spans="32:32" x14ac:dyDescent="0.25">
      <c r="AF254" s="108" t="s">
        <v>452</v>
      </c>
    </row>
    <row r="255" spans="32:32" x14ac:dyDescent="0.25">
      <c r="AF255" s="108" t="s">
        <v>436</v>
      </c>
    </row>
    <row r="256" spans="32:32" x14ac:dyDescent="0.25">
      <c r="AF256" s="108" t="s">
        <v>250</v>
      </c>
    </row>
    <row r="257" spans="32:32" x14ac:dyDescent="0.25">
      <c r="AF257" s="108" t="s">
        <v>523</v>
      </c>
    </row>
    <row r="258" spans="32:32" x14ac:dyDescent="0.25">
      <c r="AF258" s="108" t="s">
        <v>511</v>
      </c>
    </row>
    <row r="259" spans="32:32" x14ac:dyDescent="0.25">
      <c r="AF259" s="108" t="s">
        <v>516</v>
      </c>
    </row>
    <row r="260" spans="32:32" x14ac:dyDescent="0.25">
      <c r="AF260" s="108" t="s">
        <v>521</v>
      </c>
    </row>
    <row r="261" spans="32:32" x14ac:dyDescent="0.25">
      <c r="AF261" s="108" t="s">
        <v>476</v>
      </c>
    </row>
    <row r="262" spans="32:32" x14ac:dyDescent="0.25">
      <c r="AF262" s="108" t="s">
        <v>526</v>
      </c>
    </row>
    <row r="263" spans="32:32" x14ac:dyDescent="0.25">
      <c r="AF263" s="108" t="s">
        <v>539</v>
      </c>
    </row>
    <row r="264" spans="32:32" x14ac:dyDescent="0.25">
      <c r="AF264" s="108" t="s">
        <v>530</v>
      </c>
    </row>
    <row r="265" spans="32:32" x14ac:dyDescent="0.25">
      <c r="AF265" s="108" t="s">
        <v>534</v>
      </c>
    </row>
    <row r="266" spans="32:32" x14ac:dyDescent="0.25">
      <c r="AF266" s="108" t="s">
        <v>537</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F923291F06E1489CCF0E5805D8966F" ma:contentTypeVersion="9" ma:contentTypeDescription="Create a new document." ma:contentTypeScope="" ma:versionID="0f8ee871aae71deb205af33fe75e0f4d">
  <xsd:schema xmlns:xsd="http://www.w3.org/2001/XMLSchema" xmlns:xs="http://www.w3.org/2001/XMLSchema" xmlns:p="http://schemas.microsoft.com/office/2006/metadata/properties" xmlns:ns3="8de6c3c7-2954-4c1f-84cb-7e8d8b94e5a6" targetNamespace="http://schemas.microsoft.com/office/2006/metadata/properties" ma:root="true" ma:fieldsID="86363dcf151072c12979a75e7f8e2f9f" ns3:_="">
    <xsd:import namespace="8de6c3c7-2954-4c1f-84cb-7e8d8b94e5a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6c3c7-2954-4c1f-84cb-7e8d8b94e5a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de6c3c7-2954-4c1f-84cb-7e8d8b94e5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C6006-3A30-4001-B64B-FF0839ACF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6c3c7-2954-4c1f-84cb-7e8d8b94e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286320-9993-499B-A63A-44A090E0EAA4}">
  <ds:schemaRefs>
    <ds:schemaRef ds:uri="http://schemas.microsoft.com/office/2006/documentManagement/types"/>
    <ds:schemaRef ds:uri="8de6c3c7-2954-4c1f-84cb-7e8d8b94e5a6"/>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307EFC74-FA21-493E-86EE-94778D70ED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32</vt:i4>
      </vt:variant>
    </vt:vector>
  </HeadingPairs>
  <TitlesOfParts>
    <vt:vector size="41" baseType="lpstr">
      <vt:lpstr>I.Clasificación económica</vt:lpstr>
      <vt:lpstr>II. Concepto de gasto</vt:lpstr>
      <vt:lpstr>III.RH plazas de estructura</vt:lpstr>
      <vt:lpstr>III.RH Costo de estructura</vt:lpstr>
      <vt:lpstr>IV. Contrataciones</vt:lpstr>
      <vt:lpstr>V.Comisiones y viáticos</vt:lpstr>
      <vt:lpstr>VI.Indicadores</vt:lpstr>
      <vt:lpstr>Deflactor</vt:lpstr>
      <vt:lpstr>Dependencias</vt:lpstr>
      <vt:lpstr>Dependencias!_02_Oficina_de_la_Presidencia_de_la_República</vt:lpstr>
      <vt:lpstr>Dependencias!_02_Oficina_Presidencia_República</vt:lpstr>
      <vt:lpstr>Dependencias!_04_Gobernación</vt:lpstr>
      <vt:lpstr>Dependencias!_05_Relaciones_Exteriores</vt:lpstr>
      <vt:lpstr>Dependencias!_06_Hacienda_y_Crédito_Público</vt:lpstr>
      <vt:lpstr>Dependencias!_08_Agricultura_y_Desarrollo_Rural</vt:lpstr>
      <vt:lpstr>Dependencias!_09_Infraestructura_Comunicaciones_y_Transportes</vt:lpstr>
      <vt:lpstr>Dependencias!_10_Economía</vt:lpstr>
      <vt:lpstr>Dependencias!_11_Educación_Pública</vt:lpstr>
      <vt:lpstr>Dependencias!_12_Salud</vt:lpstr>
      <vt:lpstr>Dependencias!_13_Marina</vt:lpstr>
      <vt:lpstr>Dependencias!_14_Trabajo_y_Previsión_Social</vt:lpstr>
      <vt:lpstr>Dependencias!_15_Desarrollo_Agrario_Territorial_y_Urbano</vt:lpstr>
      <vt:lpstr>Dependencias!_16_Medio_Ambiente_y_Recursos_Naturales</vt:lpstr>
      <vt:lpstr>Dependencias!_18_Energía</vt:lpstr>
      <vt:lpstr>Dependencias!_20_Bienestar</vt:lpstr>
      <vt:lpstr>Dependencias!_21_Turismo</vt:lpstr>
      <vt:lpstr>Dependencias!_25_Previsiones_y_Aportaciones_para_los_Sistemas_de_Educación_Básica_Normal_Tecnológica_y_de_Adultos</vt:lpstr>
      <vt:lpstr>Dependencias!_27_Función_Pública</vt:lpstr>
      <vt:lpstr>Dependencias!_31_Tribunales_Agrarios</vt:lpstr>
      <vt:lpstr>Dependencias!_36_Seguridad_y_Protección_Ciudadana</vt:lpstr>
      <vt:lpstr>Dependencias!_37_Consejería_Jurídica_del_Ejecutivo_Federal</vt:lpstr>
      <vt:lpstr>Dependencias!_38_Consejo_Nacional_de_Humanidades_Ciencias_y_Tecnologías</vt:lpstr>
      <vt:lpstr>Dependencias!_45_Comisión_Reguladora_de_Energía</vt:lpstr>
      <vt:lpstr>Dependencias!_46_Comisión_Nacional_de_Hidrocarburos</vt:lpstr>
      <vt:lpstr>Dependencias!_47_Entidades_no_Sectorizadas</vt:lpstr>
      <vt:lpstr>Dependencias!_48_Cultura</vt:lpstr>
      <vt:lpstr>Dependencias!_50_Instituto_Mexicano_del_Seguro_Social</vt:lpstr>
      <vt:lpstr>Dependencias!_51_Instituto_de_Seguridad_y_Servicios_Sociales_de_los_Trabajadores_del_Estado</vt:lpstr>
      <vt:lpstr>Dependencias!_52_Petróleos_Mexicanos</vt:lpstr>
      <vt:lpstr>Dependencias!_53_Comisión_Federal_de_Electricidad</vt:lpstr>
      <vt:lpstr>Dependencias!ramo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AdminSALUD</cp:lastModifiedBy>
  <cp:lastPrinted>2026-03-18T19:36:01Z</cp:lastPrinted>
  <dcterms:created xsi:type="dcterms:W3CDTF">2026-03-18T17:13:47Z</dcterms:created>
  <dcterms:modified xsi:type="dcterms:W3CDTF">2026-04-23T19:16:57Z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0x010100D6F923291F06E1489CCF0E5805D8966F</vt:lpwstr>
  </property>
</Properties>
</file>